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R4予算要求（★9月補正含む）※17ﾃﾞｰﾀ\15_★★◎要望照会(Ｒ4.4～9月対象)\01_◎照会用データ(※様式4+通知3データ格納済)\"/>
    </mc:Choice>
  </mc:AlternateContent>
  <xr:revisionPtr revIDLastSave="0" documentId="13_ncr:1_{A731A44A-9009-4A8B-993F-BBAE8C3823AC}" xr6:coauthVersionLast="47" xr6:coauthVersionMax="47" xr10:uidLastSave="{00000000-0000-0000-0000-000000000000}"/>
  <bookViews>
    <workbookView xWindow="-120" yWindow="-120" windowWidth="20730" windowHeight="11160" tabRatio="818" xr2:uid="{00000000-000D-0000-FFFF-FFFF00000000}"/>
  </bookViews>
  <sheets>
    <sheet name="★交付申請額総括表（別紙１）" sheetId="20" r:id="rId1"/>
    <sheet name="★申請額一覧 （別紙２）" sheetId="24" r:id="rId2"/>
    <sheet name="★事業所・施設別個表（別紙３）" sheetId="19" r:id="rId3"/>
    <sheet name="★別紙３の（別紙）積算内訳２" sheetId="25" r:id="rId4"/>
    <sheet name="計算用" sheetId="21" state="hidden" r:id="rId5"/>
  </sheets>
  <definedNames>
    <definedName name="_xlnm.Print_Area" localSheetId="0">'★交付申請額総括表（別紙１）'!$A$1:$AM$56</definedName>
    <definedName name="_xlnm.Print_Area" localSheetId="2">'★事業所・施設別個表（別紙３）'!$A$1:$AM$120</definedName>
    <definedName name="_xlnm.Print_Area" localSheetId="1">'★申請額一覧 （別紙２）'!$A$1:$O$30</definedName>
    <definedName name="_xlnm.Print_Area" localSheetId="3">'★別紙３の（別紙）積算内訳２'!$A$1:$AB$16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 i="25" l="1"/>
  <c r="Z7" i="25"/>
  <c r="X7" i="25"/>
  <c r="W7" i="25"/>
  <c r="T55" i="20"/>
  <c r="N21" i="24"/>
  <c r="L21" i="24"/>
  <c r="G21" i="24"/>
  <c r="K20" i="24"/>
  <c r="H20" i="24"/>
  <c r="M20" i="24" s="1"/>
  <c r="K12" i="24"/>
  <c r="H12" i="24"/>
  <c r="M12" i="24" s="1"/>
  <c r="K7" i="24"/>
  <c r="H7" i="24"/>
  <c r="M7" i="24" s="1"/>
  <c r="AA13" i="25"/>
  <c r="Z11" i="25" l="1"/>
  <c r="W11" i="25"/>
  <c r="X11" i="25" s="1"/>
  <c r="AB11" i="25" s="1"/>
  <c r="Z9" i="25"/>
  <c r="W9" i="25"/>
  <c r="X9" i="25" s="1"/>
  <c r="AB9" i="25" s="1"/>
  <c r="X13" i="25" l="1"/>
  <c r="AB13" i="25" s="1"/>
  <c r="K15" i="24"/>
  <c r="K19" i="24"/>
  <c r="K18" i="24"/>
  <c r="K17" i="24"/>
  <c r="K16" i="24"/>
  <c r="K14" i="24"/>
  <c r="K13" i="24"/>
  <c r="K11" i="24"/>
  <c r="K10" i="24"/>
  <c r="K9" i="24"/>
  <c r="K8" i="24"/>
  <c r="H19" i="24"/>
  <c r="M19" i="24" s="1"/>
  <c r="H18" i="24"/>
  <c r="M18" i="24" s="1"/>
  <c r="H17" i="24"/>
  <c r="M17" i="24" s="1"/>
  <c r="H16" i="24"/>
  <c r="M16" i="24" s="1"/>
  <c r="H15" i="24"/>
  <c r="M15" i="24" s="1"/>
  <c r="H14" i="24"/>
  <c r="M14" i="24" s="1"/>
  <c r="H13" i="24"/>
  <c r="M13" i="24" s="1"/>
  <c r="H11" i="24"/>
  <c r="M11" i="24" s="1"/>
  <c r="H10" i="24"/>
  <c r="M10" i="24" s="1"/>
  <c r="H9" i="24"/>
  <c r="M9" i="24" s="1"/>
  <c r="H8" i="24"/>
  <c r="M8" i="24" s="1"/>
  <c r="K6" i="24"/>
  <c r="K21" i="24" s="1"/>
  <c r="H6" i="24"/>
  <c r="H21" i="24" l="1"/>
  <c r="M21" i="24" s="1"/>
  <c r="M6" i="24"/>
  <c r="T54" i="20"/>
  <c r="J95" i="19" l="1"/>
  <c r="J87" i="19"/>
  <c r="AI43" i="19" l="1"/>
  <c r="AI13" i="19" l="1"/>
  <c r="AD52" i="20" l="1"/>
  <c r="AD43" i="20"/>
  <c r="AD35" i="20"/>
  <c r="AD26" i="20"/>
  <c r="T48" i="20"/>
  <c r="T40" i="20"/>
  <c r="T23" i="20"/>
  <c r="T25" i="20"/>
  <c r="AD50" i="20"/>
  <c r="AD42" i="20"/>
  <c r="AD34" i="20"/>
  <c r="AD25" i="20"/>
  <c r="T47" i="20"/>
  <c r="T39" i="20"/>
  <c r="T31" i="20"/>
  <c r="AD49" i="20"/>
  <c r="AD41" i="20"/>
  <c r="AD33" i="20"/>
  <c r="AD24" i="20"/>
  <c r="T46" i="20"/>
  <c r="T38" i="20"/>
  <c r="T30" i="20"/>
  <c r="AD31" i="20"/>
  <c r="T44" i="20"/>
  <c r="T36" i="20"/>
  <c r="AD38" i="20"/>
  <c r="AD37" i="20"/>
  <c r="T42" i="20"/>
  <c r="AD48" i="20"/>
  <c r="AD40" i="20"/>
  <c r="AD32" i="20"/>
  <c r="AD23" i="20"/>
  <c r="T45" i="20"/>
  <c r="T37" i="20"/>
  <c r="T29" i="20"/>
  <c r="AD39" i="20"/>
  <c r="AD22" i="20"/>
  <c r="T28" i="20"/>
  <c r="AD30" i="20"/>
  <c r="T43" i="20"/>
  <c r="T26" i="20"/>
  <c r="T50" i="20"/>
  <c r="AD47" i="20"/>
  <c r="T34" i="20"/>
  <c r="AD46" i="20"/>
  <c r="T52" i="20"/>
  <c r="AD29" i="20"/>
  <c r="AD45" i="20"/>
  <c r="AD44" i="20"/>
  <c r="AD36" i="20"/>
  <c r="AD28" i="20"/>
  <c r="T49" i="20"/>
  <c r="T41" i="20"/>
  <c r="T33" i="20"/>
  <c r="T24" i="20"/>
  <c r="T32" i="20"/>
  <c r="T22" i="20"/>
  <c r="X47" i="20"/>
  <c r="X39" i="20"/>
  <c r="X31" i="20"/>
  <c r="X22" i="20"/>
  <c r="AH44" i="20"/>
  <c r="AH36" i="20"/>
  <c r="AH28" i="20"/>
  <c r="AH35" i="20"/>
  <c r="AH33" i="20"/>
  <c r="X46" i="20"/>
  <c r="X38" i="20"/>
  <c r="X30" i="20"/>
  <c r="AH52" i="20"/>
  <c r="AH43" i="20"/>
  <c r="AH26" i="20"/>
  <c r="X45" i="20"/>
  <c r="X37" i="20"/>
  <c r="X29" i="20"/>
  <c r="AH50" i="20"/>
  <c r="AH42" i="20"/>
  <c r="AH34" i="20"/>
  <c r="AH25" i="20"/>
  <c r="X44" i="20"/>
  <c r="X36" i="20"/>
  <c r="X28" i="20"/>
  <c r="AH49" i="20"/>
  <c r="AH41" i="20"/>
  <c r="AH31" i="20"/>
  <c r="X52" i="20"/>
  <c r="X43" i="20"/>
  <c r="X26" i="20"/>
  <c r="AH48" i="20"/>
  <c r="AH40" i="20"/>
  <c r="AH32" i="20"/>
  <c r="AH23" i="20"/>
  <c r="X50" i="20"/>
  <c r="X42" i="20"/>
  <c r="X34" i="20"/>
  <c r="X25" i="20"/>
  <c r="AH47" i="20"/>
  <c r="AH39" i="20"/>
  <c r="X49" i="20"/>
  <c r="X41" i="20"/>
  <c r="X33" i="20"/>
  <c r="X24" i="20"/>
  <c r="AH46" i="20"/>
  <c r="AH38" i="20"/>
  <c r="AH30" i="20"/>
  <c r="AH24" i="20"/>
  <c r="X48" i="20"/>
  <c r="X40" i="20"/>
  <c r="X32" i="20"/>
  <c r="X23" i="20"/>
  <c r="AH45" i="20"/>
  <c r="AH37" i="20"/>
  <c r="AH29" i="20"/>
  <c r="AH22" i="20"/>
  <c r="T19" i="20"/>
  <c r="X19" i="20"/>
  <c r="B39" i="21"/>
  <c r="AD20" i="20" l="1"/>
  <c r="AH20" i="20"/>
  <c r="AD18" i="20"/>
  <c r="AH18" i="20"/>
  <c r="T27" i="20"/>
  <c r="X27" i="20"/>
  <c r="AD27" i="20"/>
  <c r="AH27" i="20"/>
  <c r="T51" i="20"/>
  <c r="X51" i="20"/>
  <c r="AD51" i="20"/>
  <c r="AH51" i="20"/>
  <c r="T21" i="20"/>
  <c r="X21" i="20"/>
  <c r="AD21" i="20"/>
  <c r="AH21" i="20"/>
  <c r="D23" i="21"/>
  <c r="D36" i="21"/>
  <c r="D35" i="21"/>
  <c r="D34" i="21"/>
  <c r="D33" i="21"/>
  <c r="D32" i="21"/>
  <c r="D31" i="21"/>
  <c r="D30" i="21"/>
  <c r="D29" i="21"/>
  <c r="D28" i="21"/>
  <c r="D27" i="21"/>
  <c r="D26" i="21"/>
  <c r="D25" i="21"/>
  <c r="D24" i="21"/>
  <c r="D11" i="21"/>
  <c r="D10" i="21"/>
  <c r="AA43" i="19" s="1"/>
  <c r="T18" i="20" l="1"/>
  <c r="X18" i="20"/>
  <c r="X20" i="20"/>
  <c r="T20" i="20"/>
  <c r="G39" i="21"/>
  <c r="H39" i="21" s="1"/>
  <c r="T53" i="20" l="1"/>
  <c r="X53" i="20"/>
  <c r="C12" i="21"/>
  <c r="C13" i="21"/>
  <c r="C14" i="21"/>
  <c r="C15" i="21"/>
  <c r="C16" i="21"/>
  <c r="C17" i="21"/>
  <c r="C18" i="21"/>
  <c r="C20" i="21"/>
  <c r="C21" i="21"/>
  <c r="B36" i="21" l="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9" i="21"/>
  <c r="C8" i="21"/>
  <c r="C7" i="21"/>
  <c r="C6" i="21"/>
  <c r="C5" i="21"/>
  <c r="C4" i="21"/>
  <c r="C3" i="21"/>
  <c r="C2" i="21"/>
  <c r="AD19" i="20"/>
  <c r="AD53" i="20" s="1"/>
  <c r="AH19" i="20"/>
  <c r="AH53" i="20" s="1"/>
  <c r="T56" i="20" s="1"/>
  <c r="C10" i="21" l="1"/>
  <c r="AA1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V18" authorId="0" shapeId="0" xr:uid="{00000000-0006-0000-0000-000001000000}">
      <text>
        <r>
          <rPr>
            <b/>
            <sz val="8"/>
            <color indexed="81"/>
            <rFont val="ＭＳ Ｐゴシック"/>
            <family val="3"/>
            <charset val="128"/>
          </rPr>
          <t>紫色のセルは自動計算セルです。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榊　大裕</author>
  </authors>
  <commentList>
    <comment ref="N5" authorId="0" shapeId="0" xr:uid="{00000000-0006-0000-0100-000001000000}">
      <text>
        <r>
          <rPr>
            <b/>
            <sz val="9"/>
            <color indexed="81"/>
            <rFont val="ＭＳ Ｐゴシック"/>
            <family val="3"/>
            <charset val="128"/>
          </rPr>
          <t>小規模施設（29人以下）上限：2,000千円
大規模施設（30人以上）上限：5,000千円</t>
        </r>
      </text>
    </comment>
    <comment ref="E6" authorId="0" shapeId="0" xr:uid="{00000000-0006-0000-0100-000002000000}">
      <text>
        <r>
          <rPr>
            <b/>
            <sz val="9"/>
            <color indexed="81"/>
            <rFont val="ＭＳ Ｐゴシック"/>
            <family val="3"/>
            <charset val="128"/>
          </rPr>
          <t>プルダウンから選択</t>
        </r>
      </text>
    </comment>
    <comment ref="M6" authorId="0" shapeId="0" xr:uid="{00000000-0006-0000-0100-000003000000}">
      <text>
        <r>
          <rPr>
            <b/>
            <sz val="9"/>
            <color indexed="81"/>
            <rFont val="ＭＳ Ｐゴシック"/>
            <family val="3"/>
            <charset val="128"/>
          </rPr>
          <t>紫色のセルは自動計算セルです。</t>
        </r>
      </text>
    </comment>
    <comment ref="N6" authorId="1" shapeId="0" xr:uid="{321AF368-246F-49D1-8FEB-5E42FED855AC}">
      <text>
        <r>
          <rPr>
            <b/>
            <sz val="12"/>
            <color indexed="10"/>
            <rFont val="MS P ゴシック"/>
            <family val="3"/>
            <charset val="128"/>
          </rPr>
          <t>「(参考様式)療養者リスト」から算出された「【追加分】申請金額」をこの列に記載。
注）「追加補助」は様式中、この列にしか記載しません。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厚生労働省ネットワークシステム</author>
    <author>榊　大裕</author>
  </authors>
  <commentList>
    <comment ref="L5" authorId="0" shapeId="0" xr:uid="{00000000-0006-0000-0200-000001000000}">
      <text>
        <r>
          <rPr>
            <b/>
            <sz val="6"/>
            <color indexed="81"/>
            <rFont val="ＭＳ Ｐゴシック"/>
            <family val="3"/>
            <charset val="128"/>
          </rPr>
          <t>プルダウンから選択</t>
        </r>
      </text>
    </comment>
    <comment ref="AA13" authorId="1" shapeId="0" xr:uid="{00000000-0006-0000-0200-000002000000}">
      <text>
        <r>
          <rPr>
            <sz val="9"/>
            <color indexed="81"/>
            <rFont val="MS P ゴシック"/>
            <family val="3"/>
            <charset val="128"/>
          </rPr>
          <t>｢提供サービス｣を選択し、定員を入力(短期入所系と入所施設・居住系）することで、基準額が表示されます。</t>
        </r>
      </text>
    </comment>
    <comment ref="AA43" authorId="1" shapeId="0" xr:uid="{00000000-0006-0000-0200-000003000000}">
      <text>
        <r>
          <rPr>
            <sz val="9"/>
            <color indexed="81"/>
            <rFont val="MS P ゴシック"/>
            <family val="3"/>
            <charset val="128"/>
          </rPr>
          <t>｢提供サービス｣を選択し、定員を入力(短期入所系と入所施設・居住系）することで、基準額が表示されます。</t>
        </r>
      </text>
    </comment>
    <comment ref="A75" authorId="2" shapeId="0" xr:uid="{C54BCB78-A58B-43D2-8DDA-402182C4B66C}">
      <text>
        <r>
          <rPr>
            <b/>
            <sz val="10"/>
            <color indexed="10"/>
            <rFont val="MS P ゴシック"/>
            <family val="3"/>
            <charset val="128"/>
          </rPr>
          <t>「(参考様式)療養者リスト」から算出された「申請金額」をこの欄（ア(6)）に記載。
注）追加補助分はここに記載しないこと（別紙２の（ⅰ）欄に記載）。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5" authorId="0" shapeId="0" xr:uid="{00000000-0006-0000-0300-000001000000}">
      <text>
        <r>
          <rPr>
            <b/>
            <sz val="12"/>
            <color indexed="10"/>
            <rFont val="ＭＳ Ｐゴシック"/>
            <family val="3"/>
            <charset val="128"/>
          </rPr>
          <t>待機期間の上限は14日間とする</t>
        </r>
      </text>
    </comment>
    <comment ref="AB7" authorId="0" shapeId="0" xr:uid="{00000000-0006-0000-0300-000002000000}">
      <text>
        <r>
          <rPr>
            <b/>
            <sz val="10"/>
            <color indexed="81"/>
            <rFont val="ＭＳ Ｐゴシック"/>
            <family val="3"/>
            <charset val="128"/>
          </rPr>
          <t>紫色のセルは自動計算セルです。</t>
        </r>
      </text>
    </comment>
  </commentList>
</comments>
</file>

<file path=xl/sharedStrings.xml><?xml version="1.0" encoding="utf-8"?>
<sst xmlns="http://schemas.openxmlformats.org/spreadsheetml/2006/main" count="568" uniqueCount="258">
  <si>
    <t>フリガナ</t>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</si>
  <si>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</si>
  <si>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</si>
  <si>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</si>
  <si>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</si>
  <si>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</si>
  <si>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</si>
  <si>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</si>
  <si>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</si>
  <si>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</si>
  <si>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</si>
  <si>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</si>
  <si>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申請額</t>
    <rPh sb="0" eb="3">
      <t>シンセイガク</t>
    </rPh>
    <phoneticPr fontId="4"/>
  </si>
  <si>
    <t>か所</t>
    <rPh sb="1" eb="2">
      <t>ショ</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</si>
  <si>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</si>
  <si>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</si>
  <si>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</si>
  <si>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</si>
  <si>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</si>
  <si>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</si>
  <si>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</si>
  <si>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</si>
  <si>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</si>
  <si>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</si>
  <si>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</si>
  <si>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</si>
  <si>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</si>
  <si>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</si>
  <si>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</si>
  <si>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</si>
  <si>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</si>
  <si>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</si>
  <si>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</si>
  <si>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</si>
  <si>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</si>
  <si>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</si>
  <si>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</si>
  <si>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</si>
  <si>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事業所・施設の状況</t>
    <rPh sb="0" eb="3">
      <t>ジギョウショ</t>
    </rPh>
    <rPh sb="4" eb="6">
      <t>シセツ</t>
    </rPh>
    <rPh sb="7" eb="9">
      <t>ジョウキョウ</t>
    </rPh>
    <phoneticPr fontId="4"/>
  </si>
  <si>
    <t>事業区分</t>
    <rPh sb="0" eb="2">
      <t>ジギョウ</t>
    </rPh>
    <rPh sb="2" eb="4">
      <t>クブン</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</si>
  <si>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</si>
  <si>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（別紙）積算内訳</t>
    <rPh sb="1" eb="3">
      <t>ベッシ</t>
    </rPh>
    <rPh sb="4" eb="6">
      <t>セキサン</t>
    </rPh>
    <rPh sb="6" eb="8">
      <t>ウチワケ</t>
    </rPh>
    <phoneticPr fontId="4"/>
  </si>
  <si>
    <t>費目</t>
    <rPh sb="0" eb="2">
      <t>ヒモク</t>
    </rPh>
    <phoneticPr fontId="4"/>
  </si>
  <si>
    <t>用途・品目・数量等</t>
    <rPh sb="0" eb="2">
      <t>ヨウト</t>
    </rPh>
    <rPh sb="3" eb="5">
      <t>ヒンモク</t>
    </rPh>
    <rPh sb="6" eb="8">
      <t>スウリョウ</t>
    </rPh>
    <rPh sb="8" eb="9">
      <t>トウ</t>
    </rPh>
    <phoneticPr fontId="4"/>
  </si>
  <si>
    <t>２．介護サービス事業所等との連携支援事業</t>
    <phoneticPr fontId="4"/>
  </si>
  <si>
    <t>所要額</t>
    <rPh sb="0" eb="3">
      <t>ショヨウガク</t>
    </rPh>
    <phoneticPr fontId="4"/>
  </si>
  <si>
    <t>事業区分</t>
    <rPh sb="0" eb="2">
      <t>ジギョウ</t>
    </rPh>
    <rPh sb="2" eb="4">
      <t>クブン</t>
    </rPh>
    <phoneticPr fontId="4"/>
  </si>
  <si>
    <t>(1)</t>
    <phoneticPr fontId="4"/>
  </si>
  <si>
    <t>所要額(円)</t>
    <rPh sb="0" eb="3">
      <t>ショヨウガク</t>
    </rPh>
    <rPh sb="4" eb="5">
      <t>エン</t>
    </rPh>
    <phoneticPr fontId="4"/>
  </si>
  <si>
    <t>１．介護サービス事業所におけるサービス継続支援事業</t>
    <phoneticPr fontId="4"/>
  </si>
  <si>
    <t>申請内容</t>
    <rPh sb="0" eb="2">
      <t>シンセイ</t>
    </rPh>
    <rPh sb="2" eb="4">
      <t>ナイヨウ</t>
    </rPh>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</si>
  <si>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</si>
  <si>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</si>
  <si>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</si>
  <si>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</si>
  <si>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通所リハビリテーション事業所（通常規模型）</t>
    <phoneticPr fontId="4"/>
  </si>
  <si>
    <t>通所リハビリテーション事業所（大規模型（Ⅰ））</t>
    <phoneticPr fontId="4"/>
  </si>
  <si>
    <t>通所リハビリテーション事業所（大規模型（Ⅱ））</t>
    <phoneticPr fontId="4"/>
  </si>
  <si>
    <t>/事業所</t>
    <rPh sb="1" eb="4">
      <t>ジギョウショ</t>
    </rPh>
    <phoneticPr fontId="3"/>
  </si>
  <si>
    <t>/定員</t>
    <rPh sb="1" eb="3">
      <t>テイイン</t>
    </rPh>
    <phoneticPr fontId="3"/>
  </si>
  <si>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</si>
  <si>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</si>
  <si>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</si>
  <si>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</si>
  <si>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</si>
  <si>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</si>
  <si>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</si>
  <si>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</si>
  <si>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(2)共通</t>
    <rPh sb="3" eb="5">
      <t>キョウツウ</t>
    </rPh>
    <phoneticPr fontId="4"/>
  </si>
  <si>
    <t>①</t>
    <phoneticPr fontId="4"/>
  </si>
  <si>
    <t>②</t>
    <phoneticPr fontId="4"/>
  </si>
  <si>
    <t>③</t>
    <phoneticPr fontId="4"/>
  </si>
  <si>
    <t>④</t>
    <phoneticPr fontId="4"/>
  </si>
  <si>
    <t>通所による訪問</t>
    <rPh sb="0" eb="2">
      <t>ツウショ</t>
    </rPh>
    <rPh sb="5" eb="7">
      <t>ホウモン</t>
    </rPh>
    <phoneticPr fontId="4"/>
  </si>
  <si>
    <t>千円</t>
    <rPh sb="0" eb="2">
      <t>センエン</t>
    </rPh>
    <phoneticPr fontId="4"/>
  </si>
  <si>
    <t>なし</t>
    <phoneticPr fontId="4"/>
  </si>
  <si>
    <t>あり</t>
    <phoneticPr fontId="4"/>
  </si>
  <si>
    <t>単価１</t>
    <rPh sb="0" eb="2">
      <t>タンカ</t>
    </rPh>
    <phoneticPr fontId="4"/>
  </si>
  <si>
    <t>単価2</t>
    <rPh sb="0" eb="2">
      <t>タンカ</t>
    </rPh>
    <phoneticPr fontId="4"/>
  </si>
  <si>
    <r>
      <t xml:space="preserve"> 介護サービス事業所等におけるサービス継続支援事業　</t>
    </r>
    <r>
      <rPr>
        <sz val="8"/>
        <rFont val="ＭＳ Ｐ明朝"/>
        <family val="1"/>
        <charset val="128"/>
      </rPr>
      <t>→ １を記載</t>
    </r>
    <rPh sb="10" eb="11">
      <t>トウ</t>
    </rPh>
    <rPh sb="30" eb="32">
      <t>キサイ</t>
    </rPh>
    <phoneticPr fontId="4"/>
  </si>
  <si>
    <r>
      <t>介護サービス事業所等との連携支援事業　</t>
    </r>
    <r>
      <rPr>
        <sz val="8"/>
        <rFont val="ＭＳ Ｐ明朝"/>
        <family val="1"/>
        <charset val="128"/>
      </rPr>
      <t>→ ２を記載</t>
    </r>
    <rPh sb="23" eb="25">
      <t>キサイ</t>
    </rPh>
    <phoneticPr fontId="4"/>
  </si>
  <si>
    <t>１．介護サービス事業所等におけるサービス継続支援事業</t>
    <rPh sb="11" eb="12">
      <t>トウ</t>
    </rPh>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</si>
  <si>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</si>
  <si>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</si>
  <si>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</si>
  <si>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</si>
  <si>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</si>
  <si>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</si>
  <si>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</si>
  <si>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事業所･施設数</t>
    <rPh sb="0" eb="3">
      <t>ジギョウショ</t>
    </rPh>
    <rPh sb="4" eb="6">
      <t>シセツ</t>
    </rPh>
    <rPh sb="6" eb="7">
      <t>スウ</t>
    </rPh>
    <phoneticPr fontId="4"/>
  </si>
  <si>
    <t>介護保険事業所番号</t>
    <rPh sb="0" eb="2">
      <t>カイゴ</t>
    </rPh>
    <rPh sb="2" eb="4">
      <t>ホケン</t>
    </rPh>
    <rPh sb="4" eb="7">
      <t>ジギョウショ</t>
    </rPh>
    <rPh sb="7" eb="9">
      <t>バンゴウ</t>
    </rPh>
    <phoneticPr fontId="4"/>
  </si>
  <si>
    <t>提供サービス</t>
    <rPh sb="0" eb="2">
      <t>テイキョウ</t>
    </rPh>
    <phoneticPr fontId="4"/>
  </si>
  <si>
    <t>定員</t>
    <rPh sb="0" eb="2">
      <t>テイイン</t>
    </rPh>
    <phoneticPr fontId="4"/>
  </si>
  <si>
    <t>人</t>
    <rPh sb="0" eb="1">
      <t>ニン</t>
    </rPh>
    <phoneticPr fontId="4"/>
  </si>
  <si>
    <t>　※定員は短期入所系、入所施設・居住系のみ記載</t>
    <rPh sb="2" eb="4">
      <t>テイイン</t>
    </rPh>
    <rPh sb="21" eb="23">
      <t>キサイ</t>
    </rPh>
    <phoneticPr fontId="4"/>
  </si>
  <si>
    <t>事業所・施設の所在地</t>
    <rPh sb="0" eb="3">
      <t>ジギョウショ</t>
    </rPh>
    <rPh sb="4" eb="6">
      <t>シセツ</t>
    </rPh>
    <rPh sb="7" eb="10">
      <t>ショザイチ</t>
    </rPh>
    <phoneticPr fontId="4"/>
  </si>
  <si>
    <t>合計（②）</t>
    <rPh sb="0" eb="2">
      <t>ゴウケイ</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</si>
  <si>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</si>
  <si>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</si>
  <si>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</si>
  <si>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</si>
  <si>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</si>
  <si>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</si>
  <si>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</si>
  <si>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</si>
  <si>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分類</t>
    <rPh sb="0" eb="2">
      <t>ブンルイ</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</si>
  <si>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</si>
  <si>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取組内容</t>
    <rPh sb="0" eb="1">
      <t>ト</t>
    </rPh>
    <rPh sb="1" eb="2">
      <t>ク</t>
    </rPh>
    <rPh sb="2" eb="4">
      <t>ナイヨウ</t>
    </rPh>
    <phoneticPr fontId="4"/>
  </si>
  <si>
    <t>No.</t>
    <phoneticPr fontId="4"/>
  </si>
  <si>
    <t>２．介護サービス事業所等との連携支援事業</t>
    <phoneticPr fontId="4"/>
  </si>
  <si>
    <t>２．介護サービス事業所等との連携支援事業</t>
    <phoneticPr fontId="4"/>
  </si>
  <si>
    <t>（注）</t>
    <rPh sb="1" eb="2">
      <t>チュウ</t>
    </rPh>
    <phoneticPr fontId="4"/>
  </si>
  <si>
    <t>基準単価(d)</t>
    <rPh sb="0" eb="2">
      <t>キジュン</t>
    </rPh>
    <rPh sb="2" eb="4">
      <t>タンカ</t>
    </rPh>
    <phoneticPr fontId="4"/>
  </si>
  <si>
    <t>所要額(e)</t>
    <rPh sb="0" eb="3">
      <t>ショヨウガク</t>
    </rPh>
    <phoneticPr fontId="4"/>
  </si>
  <si>
    <t>申請額(f)</t>
    <rPh sb="0" eb="3">
      <t>シンセイガク</t>
    </rPh>
    <phoneticPr fontId="4"/>
  </si>
  <si>
    <t>合計</t>
    <rPh sb="0" eb="2">
      <t>ゴウケイ</t>
    </rPh>
    <phoneticPr fontId="4"/>
  </si>
  <si>
    <t>備考</t>
    <rPh sb="0" eb="2">
      <t>ビコウ</t>
    </rPh>
    <phoneticPr fontId="4"/>
  </si>
  <si>
    <t>居宅療養管理指導事業所</t>
    <rPh sb="8" eb="11">
      <t>ジギョウショ</t>
    </rPh>
    <phoneticPr fontId="4"/>
  </si>
  <si>
    <t>合計（①）</t>
    <rPh sb="0" eb="2">
      <t>ゴウケイ</t>
    </rPh>
    <phoneticPr fontId="4"/>
  </si>
  <si>
    <t>（単位:千円）</t>
    <rPh sb="1" eb="3">
      <t>タンイ</t>
    </rPh>
    <rPh sb="4" eb="6">
      <t>センエン</t>
    </rPh>
    <phoneticPr fontId="4"/>
  </si>
  <si>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4"/>
  </si>
  <si>
    <t>2.介護サービス事業所等との連携支援事業</t>
    <rPh sb="2" eb="4">
      <t>カイゴ</t>
    </rPh>
    <rPh sb="8" eb="11">
      <t>ジギョウショ</t>
    </rPh>
    <rPh sb="11" eb="12">
      <t>トウ</t>
    </rPh>
    <rPh sb="14" eb="16">
      <t>レンケイ</t>
    </rPh>
    <rPh sb="16" eb="18">
      <t>シエン</t>
    </rPh>
    <rPh sb="18" eb="20">
      <t>ジギョウ</t>
    </rPh>
    <phoneticPr fontId="4"/>
  </si>
  <si>
    <t>※本シートは絶対に編集しないこと。</t>
    <rPh sb="1" eb="2">
      <t>ホン</t>
    </rPh>
    <rPh sb="6" eb="8">
      <t>ゼッタイ</t>
    </rPh>
    <rPh sb="9" eb="11">
      <t>ヘンシュウ</t>
    </rPh>
    <phoneticPr fontId="4"/>
  </si>
  <si>
    <t>補助金交付申請書（交付申請額総括表）</t>
    <rPh sb="0" eb="3">
      <t>ホジョキン</t>
    </rPh>
    <rPh sb="3" eb="5">
      <t>コウフ</t>
    </rPh>
    <rPh sb="5" eb="8">
      <t>シンセイショ</t>
    </rPh>
    <rPh sb="9" eb="11">
      <t>コウフ</t>
    </rPh>
    <rPh sb="11" eb="13">
      <t>シンセイ</t>
    </rPh>
    <rPh sb="13" eb="14">
      <t>ガク</t>
    </rPh>
    <rPh sb="14" eb="17">
      <t>ソウカツヒョウ</t>
    </rPh>
    <phoneticPr fontId="4"/>
  </si>
  <si>
    <t>（別紙１）交付申請額総括表</t>
    <rPh sb="1" eb="3">
      <t>ベッシ</t>
    </rPh>
    <rPh sb="5" eb="7">
      <t>コウフ</t>
    </rPh>
    <rPh sb="7" eb="9">
      <t>シンセイ</t>
    </rPh>
    <rPh sb="9" eb="10">
      <t>ガク</t>
    </rPh>
    <rPh sb="10" eb="13">
      <t>ソウカツヒョウ</t>
    </rPh>
    <phoneticPr fontId="4"/>
  </si>
  <si>
    <t>（別紙２）事業所・施設別申請額一覧表</t>
    <rPh sb="1" eb="3">
      <t>ベッシ</t>
    </rPh>
    <rPh sb="5" eb="8">
      <t>ジギョウショ</t>
    </rPh>
    <rPh sb="9" eb="11">
      <t>シセツ</t>
    </rPh>
    <rPh sb="11" eb="12">
      <t>ベツ</t>
    </rPh>
    <rPh sb="12" eb="15">
      <t>シンセイガク</t>
    </rPh>
    <rPh sb="15" eb="17">
      <t>イチラン</t>
    </rPh>
    <rPh sb="17" eb="18">
      <t>ヒョウ</t>
    </rPh>
    <phoneticPr fontId="4"/>
  </si>
  <si>
    <t>(別紙３）事業所・施設別個表</t>
    <rPh sb="1" eb="3">
      <t>ベッシ</t>
    </rPh>
    <rPh sb="5" eb="8">
      <t>ジギョウショ</t>
    </rPh>
    <rPh sb="9" eb="11">
      <t>シセツ</t>
    </rPh>
    <rPh sb="11" eb="12">
      <t>ベツ</t>
    </rPh>
    <rPh sb="12" eb="14">
      <t>コヒョウ</t>
    </rPh>
    <phoneticPr fontId="4"/>
  </si>
  <si>
    <t>　　　　　　　　　　　　　　　　　　　　　　　　補助対象
サービス種別</t>
    <rPh sb="24" eb="26">
      <t>ホジョ</t>
    </rPh>
    <rPh sb="26" eb="28">
      <t>タイショウ</t>
    </rPh>
    <rPh sb="34" eb="36">
      <t>シュベツ</t>
    </rPh>
    <phoneticPr fontId="4"/>
  </si>
  <si>
    <t>補助対象の区分</t>
    <rPh sb="0" eb="2">
      <t>ホジョ</t>
    </rPh>
    <rPh sb="2" eb="4">
      <t>タイショウ</t>
    </rPh>
    <rPh sb="5" eb="7">
      <t>クブン</t>
    </rPh>
    <phoneticPr fontId="4"/>
  </si>
  <si>
    <t>申請額(g)</t>
    <rPh sb="0" eb="3">
      <t>シンセイガク</t>
    </rPh>
    <phoneticPr fontId="4"/>
  </si>
  <si>
    <t>応援職員</t>
    <rPh sb="0" eb="2">
      <t>オウエン</t>
    </rPh>
    <rPh sb="2" eb="4">
      <t>ショクイン</t>
    </rPh>
    <phoneticPr fontId="4"/>
  </si>
  <si>
    <t>派遣期間</t>
    <rPh sb="0" eb="2">
      <t>ハケン</t>
    </rPh>
    <rPh sb="2" eb="4">
      <t>キカン</t>
    </rPh>
    <phoneticPr fontId="4"/>
  </si>
  <si>
    <t>待機期間</t>
    <rPh sb="0" eb="2">
      <t>タイキ</t>
    </rPh>
    <rPh sb="2" eb="4">
      <t>キカン</t>
    </rPh>
    <phoneticPr fontId="4"/>
  </si>
  <si>
    <t>待機期間中の割増手当</t>
    <rPh sb="0" eb="4">
      <t>タイキキカン</t>
    </rPh>
    <rPh sb="4" eb="5">
      <t>チュウ</t>
    </rPh>
    <rPh sb="6" eb="8">
      <t>ワリマシ</t>
    </rPh>
    <rPh sb="8" eb="10">
      <t>テアテ</t>
    </rPh>
    <phoneticPr fontId="4"/>
  </si>
  <si>
    <t>氏名</t>
    <rPh sb="0" eb="2">
      <t>シメイ</t>
    </rPh>
    <phoneticPr fontId="4"/>
  </si>
  <si>
    <t>（始）</t>
    <rPh sb="1" eb="2">
      <t>ハジ</t>
    </rPh>
    <phoneticPr fontId="4"/>
  </si>
  <si>
    <t>年</t>
    <rPh sb="0" eb="1">
      <t>ネン</t>
    </rPh>
    <phoneticPr fontId="4"/>
  </si>
  <si>
    <t>月</t>
    <rPh sb="0" eb="1">
      <t>ガツ</t>
    </rPh>
    <phoneticPr fontId="4"/>
  </si>
  <si>
    <t>日</t>
    <rPh sb="0" eb="1">
      <t>ニチ</t>
    </rPh>
    <phoneticPr fontId="4"/>
  </si>
  <si>
    <t>日間</t>
    <rPh sb="0" eb="1">
      <t>ニチ</t>
    </rPh>
    <rPh sb="1" eb="2">
      <t>カン</t>
    </rPh>
    <phoneticPr fontId="4"/>
  </si>
  <si>
    <t>（終）</t>
    <rPh sb="1" eb="2">
      <t>シュウ</t>
    </rPh>
    <phoneticPr fontId="4"/>
  </si>
  <si>
    <t>月</t>
  </si>
  <si>
    <t>日</t>
  </si>
  <si>
    <t>金額計</t>
    <rPh sb="0" eb="2">
      <t>キンガク</t>
    </rPh>
    <rPh sb="2" eb="3">
      <t>ケイ</t>
    </rPh>
    <phoneticPr fontId="4"/>
  </si>
  <si>
    <t>行が不足する場合は適宜追加してください。</t>
    <rPh sb="0" eb="1">
      <t>ギョウ</t>
    </rPh>
    <rPh sb="2" eb="4">
      <t>フソク</t>
    </rPh>
    <rPh sb="6" eb="8">
      <t>バアイ</t>
    </rPh>
    <rPh sb="9" eb="11">
      <t>テキギ</t>
    </rPh>
    <rPh sb="11" eb="13">
      <t>ツイカ</t>
    </rPh>
    <phoneticPr fontId="4"/>
  </si>
  <si>
    <t>３．応援職員派遣調整事業</t>
    <rPh sb="2" eb="4">
      <t>オウエン</t>
    </rPh>
    <rPh sb="4" eb="6">
      <t>ショクイン</t>
    </rPh>
    <rPh sb="6" eb="8">
      <t>ハケン</t>
    </rPh>
    <rPh sb="8" eb="10">
      <t>チョウセイ</t>
    </rPh>
    <rPh sb="10" eb="12">
      <t>ジギョウ</t>
    </rPh>
    <phoneticPr fontId="4"/>
  </si>
  <si>
    <t>※</t>
    <phoneticPr fontId="4"/>
  </si>
  <si>
    <t>所要額(円）(h)
(d)＋(g)</t>
    <rPh sb="0" eb="2">
      <t>ショヨウ</t>
    </rPh>
    <rPh sb="2" eb="3">
      <t>ガク</t>
    </rPh>
    <rPh sb="4" eb="5">
      <t>エン</t>
    </rPh>
    <phoneticPr fontId="4"/>
  </si>
  <si>
    <t>基準単価（円）
(a)</t>
    <rPh sb="0" eb="2">
      <t>キジュン</t>
    </rPh>
    <rPh sb="2" eb="4">
      <t>タンカ</t>
    </rPh>
    <rPh sb="5" eb="6">
      <t>エン</t>
    </rPh>
    <phoneticPr fontId="23"/>
  </si>
  <si>
    <t>手当額（円）
(b)</t>
    <rPh sb="0" eb="2">
      <t>テアテ</t>
    </rPh>
    <rPh sb="2" eb="3">
      <t>ガク</t>
    </rPh>
    <rPh sb="4" eb="5">
      <t>エン</t>
    </rPh>
    <phoneticPr fontId="23"/>
  </si>
  <si>
    <t>待期期間（日間）
(c)</t>
    <rPh sb="0" eb="4">
      <t>タイキキカン</t>
    </rPh>
    <rPh sb="5" eb="6">
      <t>ニチ</t>
    </rPh>
    <rPh sb="6" eb="7">
      <t>カン</t>
    </rPh>
    <phoneticPr fontId="23"/>
  </si>
  <si>
    <t>計（円）(d)
(a)と(b)の少ない方の額×(c)</t>
    <rPh sb="0" eb="1">
      <t>ケイ</t>
    </rPh>
    <rPh sb="2" eb="3">
      <t>エン</t>
    </rPh>
    <rPh sb="16" eb="17">
      <t>スク</t>
    </rPh>
    <rPh sb="19" eb="20">
      <t>ホウ</t>
    </rPh>
    <rPh sb="21" eb="22">
      <t>ガク</t>
    </rPh>
    <phoneticPr fontId="23"/>
  </si>
  <si>
    <t>派遣期間・待機期間（日間）
(f)</t>
    <rPh sb="0" eb="2">
      <t>ハケン</t>
    </rPh>
    <rPh sb="2" eb="4">
      <t>キカン</t>
    </rPh>
    <rPh sb="5" eb="7">
      <t>タイキ</t>
    </rPh>
    <rPh sb="7" eb="9">
      <t>キカン</t>
    </rPh>
    <rPh sb="10" eb="12">
      <t>ニチカン</t>
    </rPh>
    <phoneticPr fontId="23"/>
  </si>
  <si>
    <t>計（円）(g)
(e)×(f)</t>
    <rPh sb="0" eb="1">
      <t>ケイ</t>
    </rPh>
    <rPh sb="2" eb="3">
      <t>エン</t>
    </rPh>
    <phoneticPr fontId="23"/>
  </si>
  <si>
    <r>
      <rPr>
        <sz val="11"/>
        <rFont val="ＭＳ Ｐゴシック"/>
        <family val="3"/>
        <charset val="128"/>
      </rPr>
      <t>基準単価（円）
(e)</t>
    </r>
    <rPh sb="0" eb="2">
      <t>キジュン</t>
    </rPh>
    <rPh sb="2" eb="4">
      <t>タンカ</t>
    </rPh>
    <rPh sb="5" eb="6">
      <t>エン</t>
    </rPh>
    <phoneticPr fontId="23"/>
  </si>
  <si>
    <r>
      <t>応援職員派遣期間中の</t>
    </r>
    <r>
      <rPr>
        <sz val="11"/>
        <rFont val="ＭＳ Ｐゴシック"/>
        <family val="3"/>
        <charset val="128"/>
      </rPr>
      <t>手当は、「（２）介護サービス事業所等との連携支援事業」により申請してください。</t>
    </r>
    <rPh sb="0" eb="2">
      <t>オウエン</t>
    </rPh>
    <rPh sb="2" eb="4">
      <t>ショクイン</t>
    </rPh>
    <rPh sb="4" eb="6">
      <t>ハケン</t>
    </rPh>
    <rPh sb="6" eb="8">
      <t>キカン</t>
    </rPh>
    <rPh sb="8" eb="9">
      <t>チュウ</t>
    </rPh>
    <rPh sb="10" eb="12">
      <t>テアテ</t>
    </rPh>
    <rPh sb="18" eb="20">
      <t>カイゴ</t>
    </rPh>
    <rPh sb="24" eb="26">
      <t>ジギョウ</t>
    </rPh>
    <rPh sb="26" eb="27">
      <t>ショ</t>
    </rPh>
    <rPh sb="27" eb="28">
      <t>トウ</t>
    </rPh>
    <rPh sb="30" eb="32">
      <t>レンケイ</t>
    </rPh>
    <rPh sb="32" eb="34">
      <t>シエン</t>
    </rPh>
    <rPh sb="34" eb="36">
      <t>ジギョウ</t>
    </rPh>
    <rPh sb="40" eb="42">
      <t>シンセイ</t>
    </rPh>
    <phoneticPr fontId="4"/>
  </si>
  <si>
    <t>別紙３の（別紙）積算内訳２</t>
    <rPh sb="0" eb="2">
      <t>ベッシ</t>
    </rPh>
    <rPh sb="5" eb="7">
      <t>ベッシ</t>
    </rPh>
    <rPh sb="8" eb="10">
      <t>セキサン</t>
    </rPh>
    <rPh sb="10" eb="12">
      <t>ウチワケ</t>
    </rPh>
    <phoneticPr fontId="4"/>
  </si>
  <si>
    <t>申請額計(h)</t>
    <rPh sb="0" eb="3">
      <t>シンセイガク</t>
    </rPh>
    <rPh sb="3" eb="4">
      <t>ケイ</t>
    </rPh>
    <phoneticPr fontId="4"/>
  </si>
  <si>
    <t>　「基準単価(a)」及び「基準単価(d)」は、「長野県新型コロナウイルス感染症に係る介護サービス事業所等に対するサービス継続支援事業費補助金交付要綱」の別表１に記載された基準単価を記入すること。</t>
    <rPh sb="2" eb="4">
      <t>キジュン</t>
    </rPh>
    <rPh sb="4" eb="6">
      <t>タンカ</t>
    </rPh>
    <rPh sb="10" eb="11">
      <t>オヨ</t>
    </rPh>
    <rPh sb="13" eb="15">
      <t>キジュン</t>
    </rPh>
    <rPh sb="15" eb="17">
      <t>タンカ</t>
    </rPh>
    <rPh sb="24" eb="27">
      <t>ナガノケン</t>
    </rPh>
    <rPh sb="27" eb="29">
      <t>シンガタ</t>
    </rPh>
    <rPh sb="36" eb="39">
      <t>カンセンショウ</t>
    </rPh>
    <rPh sb="40" eb="41">
      <t>カカ</t>
    </rPh>
    <rPh sb="42" eb="44">
      <t>カイゴ</t>
    </rPh>
    <rPh sb="48" eb="51">
      <t>ジギョウショ</t>
    </rPh>
    <rPh sb="51" eb="52">
      <t>トウ</t>
    </rPh>
    <rPh sb="53" eb="54">
      <t>タイ</t>
    </rPh>
    <rPh sb="60" eb="62">
      <t>ケイゾク</t>
    </rPh>
    <rPh sb="62" eb="64">
      <t>シエン</t>
    </rPh>
    <rPh sb="64" eb="66">
      <t>ジギョウ</t>
    </rPh>
    <rPh sb="67" eb="70">
      <t>ホジョキン</t>
    </rPh>
    <rPh sb="70" eb="72">
      <t>コウフ</t>
    </rPh>
    <rPh sb="72" eb="74">
      <t>ヨウコウ</t>
    </rPh>
    <rPh sb="76" eb="78">
      <t>ベッピョウ</t>
    </rPh>
    <phoneticPr fontId="4"/>
  </si>
  <si>
    <t>　「申請額(g)」は、別紙３の（別紙）積算内訳２の「所要額(h)」の金額計を記入すること。ただし、当該額に千円未満の端数が生じた場合は、これを切り捨てた額を記入すること。</t>
    <rPh sb="2" eb="4">
      <t>シンセイ</t>
    </rPh>
    <rPh sb="4" eb="5">
      <t>ガク</t>
    </rPh>
    <rPh sb="11" eb="13">
      <t>ベッシ</t>
    </rPh>
    <rPh sb="16" eb="18">
      <t>ベッシ</t>
    </rPh>
    <rPh sb="19" eb="21">
      <t>セキサン</t>
    </rPh>
    <rPh sb="21" eb="23">
      <t>ウチワケ</t>
    </rPh>
    <rPh sb="26" eb="28">
      <t>ショヨウ</t>
    </rPh>
    <rPh sb="28" eb="29">
      <t>ガク</t>
    </rPh>
    <rPh sb="34" eb="36">
      <t>キンガク</t>
    </rPh>
    <rPh sb="36" eb="37">
      <t>ケイ</t>
    </rPh>
    <rPh sb="38" eb="40">
      <t>キニュウ</t>
    </rPh>
    <rPh sb="49" eb="51">
      <t>トウガイ</t>
    </rPh>
    <rPh sb="51" eb="52">
      <t>ガク</t>
    </rPh>
    <rPh sb="53" eb="55">
      <t>センエン</t>
    </rPh>
    <rPh sb="55" eb="57">
      <t>ミマン</t>
    </rPh>
    <rPh sb="58" eb="59">
      <t>ハシ</t>
    </rPh>
    <rPh sb="59" eb="60">
      <t>スウ</t>
    </rPh>
    <rPh sb="61" eb="62">
      <t>ショウ</t>
    </rPh>
    <rPh sb="64" eb="66">
      <t>バアイ</t>
    </rPh>
    <rPh sb="71" eb="72">
      <t>キ</t>
    </rPh>
    <rPh sb="73" eb="74">
      <t>ス</t>
    </rPh>
    <rPh sb="76" eb="77">
      <t>ガク</t>
    </rPh>
    <rPh sb="78" eb="80">
      <t>キニュウ</t>
    </rPh>
    <phoneticPr fontId="4"/>
  </si>
  <si>
    <t>3.応援職員派遣調整事業</t>
    <rPh sb="8" eb="10">
      <t>チョウセイ</t>
    </rPh>
    <phoneticPr fontId="4"/>
  </si>
  <si>
    <t>※１ 介護施設等</t>
    <phoneticPr fontId="4"/>
  </si>
  <si>
    <t>　認知症対応型共同生活介護事業所（短期利用認知症対応型共同生活介護を除く）、養護老人ホーム、軽費老人ホーム、</t>
    <phoneticPr fontId="4"/>
  </si>
  <si>
    <t>　有料老人ホーム及びサービス付き高齢者向け住宅</t>
    <phoneticPr fontId="4"/>
  </si>
  <si>
    <t>※２ 訪問系サービス事業所</t>
    <phoneticPr fontId="4"/>
  </si>
  <si>
    <t>　訪問介護事業所、訪問入浴介護事業所、訪問看護事業所、訪問リハビリテーション事業所、定期巡回・随時対応型訪問介護看護事業所、</t>
    <phoneticPr fontId="4"/>
  </si>
  <si>
    <t>　夜間対応型訪問介護事業所、小規模多機能型居宅介護事業所及び看護小規模多機能型居宅介護事業所（訪問サービスに限る）並びに居宅介護支援事業所、</t>
    <phoneticPr fontId="4"/>
  </si>
  <si>
    <t>※３　短期入所系サービス事業所</t>
    <phoneticPr fontId="4"/>
  </si>
  <si>
    <t>　短期入所生活介護事業所、短期入所療養介護事業所、小規模多機能型居宅介護事業所及び看護小規模多機能型居宅介護事業所（宿泊サービスに限る）</t>
    <phoneticPr fontId="4"/>
  </si>
  <si>
    <t>　並びに認知症対応型共同生活介護事業所（短期利用認知症対応型共同生活介護に限る）</t>
    <phoneticPr fontId="4"/>
  </si>
  <si>
    <t>※４　通所系サービス事業所</t>
    <phoneticPr fontId="4"/>
  </si>
  <si>
    <t>　通所介護事業所、地域密着型通所介護事業所、療養通所介護事業所、認知症対応型通所介護事業所、通所リハビリテーション事業所、　</t>
    <phoneticPr fontId="4"/>
  </si>
  <si>
    <t>　小規模多機能型居宅介護事業所及び看護小規模多機能型居宅介護事業所（通いサービスに限る）</t>
    <phoneticPr fontId="4"/>
  </si>
  <si>
    <t>※５　高齢者施設等</t>
    <phoneticPr fontId="4"/>
  </si>
  <si>
    <t>　介護老人福祉施設、地域密着型介護老人福祉施設、介護老人保健施設、介護医療院、介護療養型医療施設、認知症対応型共同生活介護事業所、</t>
    <phoneticPr fontId="4"/>
  </si>
  <si>
    <t xml:space="preserve">  養護老人ホーム、軽費老人ホーム、有料老人ホーム及びサービス付き高齢者向け住宅、短期入所生活介護事業所、短期入所療養介護事業所</t>
    <phoneticPr fontId="4"/>
  </si>
  <si>
    <t>行が不足する場合は、行を適宜追加してください。</t>
    <rPh sb="0" eb="1">
      <t>ギョウ</t>
    </rPh>
    <rPh sb="2" eb="4">
      <t>フソク</t>
    </rPh>
    <rPh sb="6" eb="8">
      <t>バアイ</t>
    </rPh>
    <rPh sb="10" eb="11">
      <t>ギョウ</t>
    </rPh>
    <rPh sb="12" eb="14">
      <t>テキギ</t>
    </rPh>
    <rPh sb="14" eb="16">
      <t>ツイカ</t>
    </rPh>
    <phoneticPr fontId="4"/>
  </si>
  <si>
    <t>-</t>
    <phoneticPr fontId="4"/>
  </si>
  <si>
    <t>通所系</t>
    <rPh sb="0" eb="2">
      <t>ツウショ</t>
    </rPh>
    <rPh sb="2" eb="3">
      <t>ケイ</t>
    </rPh>
    <phoneticPr fontId="4"/>
  </si>
  <si>
    <t>　介護老人福祉施設、地域密着型介護老人福祉施設、介護老人保健施設、介護医療院、介護療養型医療施設、</t>
    <phoneticPr fontId="4"/>
  </si>
  <si>
    <t xml:space="preserve">  福祉用具貸与事業所（１の事業を除く）及び居宅療養管理指導事業所</t>
    <phoneticPr fontId="4"/>
  </si>
  <si>
    <t>長野県新型コロナウイルス感染症に係る介護サービス事業所等に対するサービス継続支援事業費</t>
    <rPh sb="0" eb="3">
      <t>ナガノケン</t>
    </rPh>
    <rPh sb="3" eb="5">
      <t>シンガタ</t>
    </rPh>
    <rPh sb="12" eb="15">
      <t>カンセンショウ</t>
    </rPh>
    <rPh sb="16" eb="17">
      <t>カカ</t>
    </rPh>
    <rPh sb="18" eb="20">
      <t>カイゴ</t>
    </rPh>
    <rPh sb="24" eb="27">
      <t>ジギョウショ</t>
    </rPh>
    <rPh sb="27" eb="28">
      <t>トウ</t>
    </rPh>
    <rPh sb="29" eb="30">
      <t>タイ</t>
    </rPh>
    <rPh sb="36" eb="38">
      <t>ケイゾク</t>
    </rPh>
    <rPh sb="38" eb="40">
      <t>シエン</t>
    </rPh>
    <rPh sb="40" eb="42">
      <t>ジギョウ</t>
    </rPh>
    <phoneticPr fontId="4"/>
  </si>
  <si>
    <r>
      <t>通所リハビリテーション事業所</t>
    </r>
    <r>
      <rPr>
        <sz val="9"/>
        <color theme="1"/>
        <rFont val="ＭＳ 明朝"/>
        <family val="1"/>
        <charset val="128"/>
      </rPr>
      <t>（通常規模型）</t>
    </r>
    <phoneticPr fontId="4"/>
  </si>
  <si>
    <r>
      <t>通所リハビリテーション事業所</t>
    </r>
    <r>
      <rPr>
        <sz val="9"/>
        <color theme="1"/>
        <rFont val="ＭＳ 明朝"/>
        <family val="1"/>
        <charset val="128"/>
      </rPr>
      <t>（大規模型（Ⅰ））</t>
    </r>
    <phoneticPr fontId="4"/>
  </si>
  <si>
    <r>
      <t>通所リハビリテーション事業所</t>
    </r>
    <r>
      <rPr>
        <sz val="9"/>
        <color theme="1"/>
        <rFont val="ＭＳ 明朝"/>
        <family val="1"/>
        <charset val="128"/>
      </rPr>
      <t>（大規模型（Ⅱ））</t>
    </r>
    <phoneticPr fontId="4"/>
  </si>
  <si>
    <t>事業所・施設名【　　　　　　　　　】</t>
    <phoneticPr fontId="4"/>
  </si>
  <si>
    <t>ア(1)</t>
    <phoneticPr fontId="4"/>
  </si>
  <si>
    <t>ア(2)</t>
    <phoneticPr fontId="4"/>
  </si>
  <si>
    <t>ア(3)</t>
    <phoneticPr fontId="4"/>
  </si>
  <si>
    <t>ア(4)</t>
    <phoneticPr fontId="4"/>
  </si>
  <si>
    <t>ア(5)</t>
    <phoneticPr fontId="4"/>
  </si>
  <si>
    <t>ア(6)</t>
    <phoneticPr fontId="4"/>
  </si>
  <si>
    <t>イ(1)</t>
    <phoneticPr fontId="4"/>
  </si>
  <si>
    <t>イ(2)</t>
    <phoneticPr fontId="4"/>
  </si>
  <si>
    <t>緊急雇用に係る費用</t>
    <rPh sb="0" eb="2">
      <t>キンキュウ</t>
    </rPh>
    <rPh sb="2" eb="4">
      <t>コヨウ</t>
    </rPh>
    <rPh sb="5" eb="6">
      <t>カカ</t>
    </rPh>
    <rPh sb="7" eb="9">
      <t>ヒヨウ</t>
    </rPh>
    <phoneticPr fontId="4"/>
  </si>
  <si>
    <t>職業紹介料</t>
  </si>
  <si>
    <t>割増賃金・手当</t>
    <phoneticPr fontId="4"/>
  </si>
  <si>
    <t>損害賠償保険への加入費用</t>
    <phoneticPr fontId="4"/>
  </si>
  <si>
    <t>帰宅困難職員の宿泊費</t>
    <rPh sb="0" eb="2">
      <t>キタク</t>
    </rPh>
    <rPh sb="2" eb="4">
      <t>コンナン</t>
    </rPh>
    <rPh sb="4" eb="6">
      <t>ショクイン</t>
    </rPh>
    <rPh sb="7" eb="10">
      <t>シュクハクヒ</t>
    </rPh>
    <phoneticPr fontId="4"/>
  </si>
  <si>
    <t>連携機関との連携に係る旅費</t>
    <phoneticPr fontId="4"/>
  </si>
  <si>
    <t>一定の要件(別紙１)に該当する自費検査費用（介護施設等に限る）</t>
    <phoneticPr fontId="4"/>
  </si>
  <si>
    <t>（２）通所系サービスの代替サービス提供に伴う介護人材の確保（補助対象区分（ア）①、③）（代替サービス提供期間分に限る）</t>
    <rPh sb="3" eb="5">
      <t>ツウショ</t>
    </rPh>
    <rPh sb="5" eb="6">
      <t>ケイ</t>
    </rPh>
    <rPh sb="11" eb="13">
      <t>ダイタイ</t>
    </rPh>
    <rPh sb="17" eb="19">
      <t>テイキョウ</t>
    </rPh>
    <rPh sb="20" eb="21">
      <t>トモナ</t>
    </rPh>
    <rPh sb="22" eb="24">
      <t>カイゴ</t>
    </rPh>
    <rPh sb="24" eb="26">
      <t>ジンザイ</t>
    </rPh>
    <rPh sb="27" eb="29">
      <t>カクホ</t>
    </rPh>
    <rPh sb="30" eb="32">
      <t>ホジョ</t>
    </rPh>
    <rPh sb="32" eb="34">
      <t>タイショウ</t>
    </rPh>
    <rPh sb="34" eb="36">
      <t>クブン</t>
    </rPh>
    <rPh sb="44" eb="46">
      <t>ダイタイ</t>
    </rPh>
    <rPh sb="50" eb="52">
      <t>テイキョウ</t>
    </rPh>
    <rPh sb="52" eb="54">
      <t>キカン</t>
    </rPh>
    <rPh sb="54" eb="55">
      <t>ブン</t>
    </rPh>
    <rPh sb="56" eb="57">
      <t>カギ</t>
    </rPh>
    <phoneticPr fontId="4"/>
  </si>
  <si>
    <t>緊急雇用に係る費用</t>
    <rPh sb="0" eb="2">
      <t>キンキュウ</t>
    </rPh>
    <rPh sb="2" eb="4">
      <t>コヨウ</t>
    </rPh>
    <rPh sb="5" eb="6">
      <t>カカ</t>
    </rPh>
    <rPh sb="7" eb="9">
      <t>ヒヨウ</t>
    </rPh>
    <phoneticPr fontId="4"/>
  </si>
  <si>
    <t>損害賠償保険の加入費用</t>
    <phoneticPr fontId="4"/>
  </si>
  <si>
    <t>職業紹介料</t>
    <phoneticPr fontId="4"/>
  </si>
  <si>
    <t>割増賃金・手当</t>
    <phoneticPr fontId="4"/>
  </si>
  <si>
    <t>（３）通所系サービスの代替サービス提供のための費用（補助対象区分（ア）①、③）（代替サービス提供期間分に限る）</t>
    <rPh sb="3" eb="5">
      <t>ツウショ</t>
    </rPh>
    <rPh sb="5" eb="6">
      <t>ケイ</t>
    </rPh>
    <rPh sb="11" eb="13">
      <t>ダイタイ</t>
    </rPh>
    <rPh sb="17" eb="19">
      <t>テイキョウ</t>
    </rPh>
    <rPh sb="23" eb="25">
      <t>ヒヨウ</t>
    </rPh>
    <rPh sb="26" eb="28">
      <t>ホジョ</t>
    </rPh>
    <rPh sb="28" eb="30">
      <t>タイショウ</t>
    </rPh>
    <rPh sb="30" eb="32">
      <t>クブン</t>
    </rPh>
    <rPh sb="40" eb="42">
      <t>ダイタイ</t>
    </rPh>
    <rPh sb="46" eb="48">
      <t>テイキョウ</t>
    </rPh>
    <rPh sb="48" eb="50">
      <t>キカン</t>
    </rPh>
    <rPh sb="50" eb="51">
      <t>ブン</t>
    </rPh>
    <rPh sb="52" eb="53">
      <t>カギ</t>
    </rPh>
    <phoneticPr fontId="4"/>
  </si>
  <si>
    <t>代替場所の確保（使用料）</t>
    <rPh sb="5" eb="7">
      <t>カクホ</t>
    </rPh>
    <rPh sb="8" eb="11">
      <t>シヨウリョウ</t>
    </rPh>
    <phoneticPr fontId="4"/>
  </si>
  <si>
    <t>ヘルパー同行指導への謝金</t>
    <rPh sb="4" eb="6">
      <t>ドウコウ</t>
    </rPh>
    <rPh sb="6" eb="8">
      <t>シドウ</t>
    </rPh>
    <rPh sb="10" eb="12">
      <t>シャキン</t>
    </rPh>
    <phoneticPr fontId="4"/>
  </si>
  <si>
    <t>代替場所や利用者宅への旅費</t>
    <rPh sb="0" eb="2">
      <t>ダイタイ</t>
    </rPh>
    <rPh sb="2" eb="4">
      <t>バショ</t>
    </rPh>
    <rPh sb="5" eb="8">
      <t>リヨウシャ</t>
    </rPh>
    <rPh sb="8" eb="9">
      <t>タク</t>
    </rPh>
    <rPh sb="11" eb="13">
      <t>リョヒ</t>
    </rPh>
    <phoneticPr fontId="4"/>
  </si>
  <si>
    <t>車や自転車のリース費用</t>
    <rPh sb="0" eb="1">
      <t>クルマ</t>
    </rPh>
    <rPh sb="2" eb="5">
      <t>ジテンシャ</t>
    </rPh>
    <rPh sb="9" eb="11">
      <t>ヒヨウ</t>
    </rPh>
    <phoneticPr fontId="4"/>
  </si>
  <si>
    <t>安否確認等のためのタブレットのリース費用（通信費用は除く）</t>
    <rPh sb="0" eb="2">
      <t>アンピ</t>
    </rPh>
    <rPh sb="2" eb="4">
      <t>カクニン</t>
    </rPh>
    <rPh sb="4" eb="5">
      <t>トウ</t>
    </rPh>
    <rPh sb="18" eb="20">
      <t>ヒヨウ</t>
    </rPh>
    <rPh sb="21" eb="23">
      <t>ツウシン</t>
    </rPh>
    <rPh sb="23" eb="25">
      <t>ヒヨウ</t>
    </rPh>
    <rPh sb="26" eb="27">
      <t>ノゾ</t>
    </rPh>
    <phoneticPr fontId="4"/>
  </si>
  <si>
    <t>（４）職員の感染等による人員不足に伴う介護人材の確保（補助対象区分（ア）④）</t>
    <rPh sb="3" eb="5">
      <t>ショクイン</t>
    </rPh>
    <rPh sb="6" eb="8">
      <t>カンセン</t>
    </rPh>
    <rPh sb="8" eb="9">
      <t>トウ</t>
    </rPh>
    <rPh sb="12" eb="14">
      <t>ジンイン</t>
    </rPh>
    <rPh sb="14" eb="16">
      <t>ブソク</t>
    </rPh>
    <rPh sb="17" eb="18">
      <t>トモナ</t>
    </rPh>
    <rPh sb="19" eb="21">
      <t>カイゴ</t>
    </rPh>
    <rPh sb="21" eb="23">
      <t>ジンザイ</t>
    </rPh>
    <rPh sb="24" eb="26">
      <t>カクホ</t>
    </rPh>
    <rPh sb="27" eb="29">
      <t>ホジョ</t>
    </rPh>
    <rPh sb="29" eb="31">
      <t>タイショウ</t>
    </rPh>
    <rPh sb="31" eb="33">
      <t>クブン</t>
    </rPh>
    <phoneticPr fontId="4"/>
  </si>
  <si>
    <t>（１）職員の感染等による人員不足に伴う介護人材の確保（補助対象区分（ア）①～③）</t>
    <rPh sb="3" eb="5">
      <t>ショクイン</t>
    </rPh>
    <rPh sb="6" eb="8">
      <t>カンセン</t>
    </rPh>
    <rPh sb="8" eb="9">
      <t>トウ</t>
    </rPh>
    <rPh sb="12" eb="14">
      <t>ジンイン</t>
    </rPh>
    <rPh sb="14" eb="16">
      <t>ブソク</t>
    </rPh>
    <rPh sb="17" eb="18">
      <t>トモナ</t>
    </rPh>
    <rPh sb="19" eb="21">
      <t>カイゴ</t>
    </rPh>
    <rPh sb="21" eb="23">
      <t>ジンザイ</t>
    </rPh>
    <rPh sb="24" eb="26">
      <t>カクホ</t>
    </rPh>
    <rPh sb="27" eb="29">
      <t>ホジョ</t>
    </rPh>
    <rPh sb="29" eb="31">
      <t>タイショウ</t>
    </rPh>
    <rPh sb="31" eb="33">
      <t>クブン</t>
    </rPh>
    <phoneticPr fontId="4"/>
  </si>
  <si>
    <t>一定の要件（別添１）に該当する自費検査費用（介護施設等に限る）</t>
    <rPh sb="0" eb="2">
      <t>イッテイ</t>
    </rPh>
    <rPh sb="3" eb="5">
      <t>ヨウケン</t>
    </rPh>
    <rPh sb="6" eb="8">
      <t>ベッテン</t>
    </rPh>
    <rPh sb="11" eb="13">
      <t>ガイトウ</t>
    </rPh>
    <rPh sb="15" eb="17">
      <t>ジヒ</t>
    </rPh>
    <rPh sb="17" eb="19">
      <t>ケンサ</t>
    </rPh>
    <rPh sb="19" eb="21">
      <t>ヒヨウ</t>
    </rPh>
    <rPh sb="22" eb="24">
      <t>カイゴ</t>
    </rPh>
    <rPh sb="24" eb="26">
      <t>シセツ</t>
    </rPh>
    <rPh sb="26" eb="27">
      <t>トウ</t>
    </rPh>
    <rPh sb="28" eb="29">
      <t>カギ</t>
    </rPh>
    <phoneticPr fontId="4"/>
  </si>
  <si>
    <t>（５）職場環境復旧・環境整備に係る費用（補助対象区分(ア)①～③）</t>
    <rPh sb="3" eb="5">
      <t>ショクバ</t>
    </rPh>
    <rPh sb="5" eb="7">
      <t>カンキョウ</t>
    </rPh>
    <rPh sb="7" eb="9">
      <t>フッキュウ</t>
    </rPh>
    <rPh sb="10" eb="12">
      <t>カンキョウ</t>
    </rPh>
    <rPh sb="12" eb="14">
      <t>セイビ</t>
    </rPh>
    <rPh sb="15" eb="16">
      <t>カカ</t>
    </rPh>
    <rPh sb="17" eb="19">
      <t>ヒヨウ</t>
    </rPh>
    <rPh sb="20" eb="22">
      <t>ホジョ</t>
    </rPh>
    <rPh sb="22" eb="24">
      <t>タイショウ</t>
    </rPh>
    <rPh sb="24" eb="26">
      <t>クブン</t>
    </rPh>
    <phoneticPr fontId="4"/>
  </si>
  <si>
    <t>介護サービス事業所・施設等の消毒、清掃費用</t>
    <rPh sb="0" eb="2">
      <t>カイゴ</t>
    </rPh>
    <rPh sb="6" eb="8">
      <t>ジギョウ</t>
    </rPh>
    <rPh sb="8" eb="9">
      <t>ショ</t>
    </rPh>
    <rPh sb="10" eb="12">
      <t>シセツ</t>
    </rPh>
    <rPh sb="12" eb="13">
      <t>トウ</t>
    </rPh>
    <rPh sb="14" eb="16">
      <t>ショウドク</t>
    </rPh>
    <rPh sb="17" eb="19">
      <t>セイソウ</t>
    </rPh>
    <rPh sb="19" eb="21">
      <t>ヒヨウ</t>
    </rPh>
    <phoneticPr fontId="4"/>
  </si>
  <si>
    <t>感染性廃棄物の処理費用</t>
    <rPh sb="0" eb="2">
      <t>カンセン</t>
    </rPh>
    <rPh sb="2" eb="3">
      <t>セイ</t>
    </rPh>
    <rPh sb="3" eb="6">
      <t>ハイキブツ</t>
    </rPh>
    <rPh sb="7" eb="9">
      <t>ショリ</t>
    </rPh>
    <rPh sb="9" eb="11">
      <t>ヒヨウ</t>
    </rPh>
    <phoneticPr fontId="4"/>
  </si>
  <si>
    <t>感染者又は濃厚接触者が発生して在庫の不足が見込まれる衛生用品の購入費用</t>
    <rPh sb="0" eb="3">
      <t>カンセンシャ</t>
    </rPh>
    <rPh sb="3" eb="4">
      <t>マタ</t>
    </rPh>
    <rPh sb="5" eb="7">
      <t>ノウコウ</t>
    </rPh>
    <rPh sb="7" eb="10">
      <t>セッショクシャ</t>
    </rPh>
    <rPh sb="11" eb="13">
      <t>ハッセイ</t>
    </rPh>
    <rPh sb="15" eb="17">
      <t>ザイコ</t>
    </rPh>
    <rPh sb="18" eb="20">
      <t>フソク</t>
    </rPh>
    <rPh sb="21" eb="23">
      <t>ミコ</t>
    </rPh>
    <rPh sb="26" eb="28">
      <t>エイセイ</t>
    </rPh>
    <rPh sb="28" eb="30">
      <t>ヨウヒン</t>
    </rPh>
    <rPh sb="31" eb="33">
      <t>コウニュウ</t>
    </rPh>
    <rPh sb="33" eb="35">
      <t>ヒヨウ</t>
    </rPh>
    <phoneticPr fontId="4"/>
  </si>
  <si>
    <t>（６）感染対策を行った上での施設内療養に要する費用（補助対象区分（ア）⑤）</t>
    <rPh sb="3" eb="5">
      <t>カンセン</t>
    </rPh>
    <rPh sb="5" eb="7">
      <t>タイサク</t>
    </rPh>
    <rPh sb="8" eb="9">
      <t>オコナ</t>
    </rPh>
    <rPh sb="11" eb="12">
      <t>ウエ</t>
    </rPh>
    <rPh sb="14" eb="16">
      <t>シセツ</t>
    </rPh>
    <rPh sb="16" eb="17">
      <t>ナイ</t>
    </rPh>
    <rPh sb="17" eb="19">
      <t>リョウヨウ</t>
    </rPh>
    <rPh sb="20" eb="21">
      <t>ヨウ</t>
    </rPh>
    <rPh sb="23" eb="25">
      <t>ヒヨウ</t>
    </rPh>
    <rPh sb="26" eb="28">
      <t>ホジョ</t>
    </rPh>
    <rPh sb="28" eb="30">
      <t>タイショウ</t>
    </rPh>
    <rPh sb="30" eb="32">
      <t>クブン</t>
    </rPh>
    <phoneticPr fontId="4"/>
  </si>
  <si>
    <t>　　　一定の要件（別添２）に該当する場合のかかり増し費用（高齢者施設等に限る）</t>
    <rPh sb="3" eb="5">
      <t>イッテイ</t>
    </rPh>
    <rPh sb="6" eb="8">
      <t>ヨウケン</t>
    </rPh>
    <rPh sb="9" eb="11">
      <t>ベッテン</t>
    </rPh>
    <rPh sb="14" eb="16">
      <t>ガイトウ</t>
    </rPh>
    <rPh sb="18" eb="20">
      <t>バアイ</t>
    </rPh>
    <rPh sb="24" eb="25">
      <t>マ</t>
    </rPh>
    <rPh sb="26" eb="28">
      <t>ヒヨウ</t>
    </rPh>
    <rPh sb="29" eb="32">
      <t>コウレイシャ</t>
    </rPh>
    <rPh sb="32" eb="34">
      <t>シセツ</t>
    </rPh>
    <rPh sb="34" eb="35">
      <t>トウ</t>
    </rPh>
    <rPh sb="36" eb="37">
      <t>カギ</t>
    </rPh>
    <phoneticPr fontId="4"/>
  </si>
  <si>
    <t>（２）通所系サービスの代替サービス提供のための費用（補助対象区分（イ））（代替サービス提供期間分に限る）</t>
    <rPh sb="3" eb="5">
      <t>ツウショ</t>
    </rPh>
    <rPh sb="5" eb="6">
      <t>ケイ</t>
    </rPh>
    <rPh sb="11" eb="13">
      <t>ダイタイ</t>
    </rPh>
    <rPh sb="17" eb="19">
      <t>テイキョウ</t>
    </rPh>
    <rPh sb="23" eb="25">
      <t>ヒヨウ</t>
    </rPh>
    <rPh sb="26" eb="28">
      <t>ホジョ</t>
    </rPh>
    <rPh sb="28" eb="30">
      <t>タイショウ</t>
    </rPh>
    <rPh sb="30" eb="32">
      <t>クブン</t>
    </rPh>
    <rPh sb="37" eb="39">
      <t>ダイタイ</t>
    </rPh>
    <rPh sb="43" eb="45">
      <t>テイキョウ</t>
    </rPh>
    <rPh sb="45" eb="47">
      <t>キカン</t>
    </rPh>
    <rPh sb="47" eb="48">
      <t>ブン</t>
    </rPh>
    <rPh sb="49" eb="50">
      <t>カギ</t>
    </rPh>
    <phoneticPr fontId="4"/>
  </si>
  <si>
    <t>緊急雇用に係る費用</t>
    <rPh sb="0" eb="2">
      <t>キンキュウ</t>
    </rPh>
    <rPh sb="2" eb="4">
      <t>コヨウ</t>
    </rPh>
    <rPh sb="5" eb="6">
      <t>カカ</t>
    </rPh>
    <rPh sb="7" eb="9">
      <t>ヒヨウ</t>
    </rPh>
    <phoneticPr fontId="4"/>
  </si>
  <si>
    <t>割増賃金・手当</t>
    <rPh sb="0" eb="2">
      <t>ワリマシ</t>
    </rPh>
    <rPh sb="2" eb="4">
      <t>チンギン</t>
    </rPh>
    <rPh sb="5" eb="7">
      <t>テアテ</t>
    </rPh>
    <phoneticPr fontId="4"/>
  </si>
  <si>
    <t>職業紹介料</t>
    <rPh sb="0" eb="2">
      <t>ショクギョウ</t>
    </rPh>
    <rPh sb="2" eb="4">
      <t>ショウカイ</t>
    </rPh>
    <rPh sb="4" eb="5">
      <t>リョウ</t>
    </rPh>
    <phoneticPr fontId="4"/>
  </si>
  <si>
    <t>損害賠償保険の加入費用</t>
    <rPh sb="0" eb="2">
      <t>ソンガイ</t>
    </rPh>
    <rPh sb="2" eb="4">
      <t>バイショウ</t>
    </rPh>
    <rPh sb="4" eb="6">
      <t>ホケン</t>
    </rPh>
    <rPh sb="7" eb="9">
      <t>カニュウ</t>
    </rPh>
    <rPh sb="9" eb="11">
      <t>ヒヨウ</t>
    </rPh>
    <phoneticPr fontId="4"/>
  </si>
  <si>
    <t>代替場所の確保（使用料）</t>
    <rPh sb="0" eb="2">
      <t>ダイタイ</t>
    </rPh>
    <rPh sb="2" eb="4">
      <t>バショ</t>
    </rPh>
    <rPh sb="5" eb="7">
      <t>カクホ</t>
    </rPh>
    <rPh sb="8" eb="11">
      <t>シヨウリョウ</t>
    </rPh>
    <phoneticPr fontId="4"/>
  </si>
  <si>
    <t>ヘルパー同行指導への謝金</t>
    <rPh sb="4" eb="6">
      <t>ドウコウ</t>
    </rPh>
    <rPh sb="6" eb="8">
      <t>シドウ</t>
    </rPh>
    <rPh sb="10" eb="12">
      <t>シャキン</t>
    </rPh>
    <phoneticPr fontId="4"/>
  </si>
  <si>
    <t>代替場所や利用者宅への旅費</t>
    <rPh sb="0" eb="2">
      <t>ダイタイ</t>
    </rPh>
    <rPh sb="2" eb="4">
      <t>バショ</t>
    </rPh>
    <rPh sb="5" eb="8">
      <t>リヨウシャ</t>
    </rPh>
    <rPh sb="8" eb="9">
      <t>タク</t>
    </rPh>
    <rPh sb="11" eb="13">
      <t>リョヒ</t>
    </rPh>
    <phoneticPr fontId="4"/>
  </si>
  <si>
    <t>車や自転車のリース費用</t>
    <rPh sb="0" eb="1">
      <t>クルマ</t>
    </rPh>
    <rPh sb="2" eb="5">
      <t>ジテンシャ</t>
    </rPh>
    <rPh sb="9" eb="11">
      <t>ヒヨウ</t>
    </rPh>
    <phoneticPr fontId="4"/>
  </si>
  <si>
    <t>安否確認等のためのタブレットのリース費用(通信費用は除く)</t>
    <rPh sb="0" eb="2">
      <t>アンピ</t>
    </rPh>
    <rPh sb="2" eb="4">
      <t>カクニン</t>
    </rPh>
    <rPh sb="4" eb="5">
      <t>トウ</t>
    </rPh>
    <rPh sb="18" eb="20">
      <t>ヒヨウ</t>
    </rPh>
    <rPh sb="21" eb="23">
      <t>ツウシン</t>
    </rPh>
    <rPh sb="23" eb="25">
      <t>ヒヨウ</t>
    </rPh>
    <rPh sb="26" eb="27">
      <t>ノゾ</t>
    </rPh>
    <phoneticPr fontId="4"/>
  </si>
  <si>
    <t>※別紙積算内訳の②の額の千円未満切り捨て</t>
    <rPh sb="1" eb="3">
      <t>ベッシ</t>
    </rPh>
    <rPh sb="3" eb="5">
      <t>セキサン</t>
    </rPh>
    <rPh sb="5" eb="7">
      <t>ウチワケ</t>
    </rPh>
    <rPh sb="10" eb="11">
      <t>ガク</t>
    </rPh>
    <rPh sb="12" eb="13">
      <t>セン</t>
    </rPh>
    <rPh sb="13" eb="16">
      <t>エンミマン</t>
    </rPh>
    <rPh sb="16" eb="17">
      <t>キ</t>
    </rPh>
    <rPh sb="18" eb="19">
      <t>ス</t>
    </rPh>
    <phoneticPr fontId="4"/>
  </si>
  <si>
    <t>※別紙積算内訳の①の額の千円未満切り捨て</t>
    <rPh sb="1" eb="3">
      <t>ベッシ</t>
    </rPh>
    <rPh sb="3" eb="5">
      <t>セキサン</t>
    </rPh>
    <rPh sb="5" eb="7">
      <t>ウチワケ</t>
    </rPh>
    <rPh sb="10" eb="11">
      <t>ガク</t>
    </rPh>
    <rPh sb="12" eb="13">
      <t>セン</t>
    </rPh>
    <rPh sb="13" eb="16">
      <t>エンミマン</t>
    </rPh>
    <rPh sb="16" eb="17">
      <t>キ</t>
    </rPh>
    <rPh sb="18" eb="19">
      <t>ス</t>
    </rPh>
    <phoneticPr fontId="4"/>
  </si>
  <si>
    <t>損害賠償保険の加入費用</t>
    <phoneticPr fontId="4"/>
  </si>
  <si>
    <t>職員派遣に係る旅費・宿泊費</t>
    <rPh sb="0" eb="2">
      <t>ショクイン</t>
    </rPh>
    <rPh sb="2" eb="4">
      <t>ハケン</t>
    </rPh>
    <rPh sb="5" eb="6">
      <t>カカ</t>
    </rPh>
    <rPh sb="7" eb="9">
      <t>リョヒ</t>
    </rPh>
    <rPh sb="10" eb="13">
      <t>シュクハクヒ</t>
    </rPh>
    <phoneticPr fontId="4"/>
  </si>
  <si>
    <t>（１）連携により緊急時の人材確保支援を行うための費用</t>
    <rPh sb="3" eb="5">
      <t>レンケイ</t>
    </rPh>
    <rPh sb="8" eb="11">
      <t>キンキュウジ</t>
    </rPh>
    <rPh sb="12" eb="14">
      <t>ジンザイ</t>
    </rPh>
    <rPh sb="14" eb="16">
      <t>カクホ</t>
    </rPh>
    <rPh sb="16" eb="18">
      <t>シエン</t>
    </rPh>
    <rPh sb="19" eb="20">
      <t>オコナ</t>
    </rPh>
    <rPh sb="24" eb="26">
      <t>ヒヨウ</t>
    </rPh>
    <phoneticPr fontId="4"/>
  </si>
  <si>
    <t>合　　計</t>
    <rPh sb="0" eb="1">
      <t>ゴウ</t>
    </rPh>
    <rPh sb="3" eb="4">
      <t>ケイ</t>
    </rPh>
    <phoneticPr fontId="4"/>
  </si>
  <si>
    <t>通所リハビリテーション事業所（通常規模型）</t>
  </si>
  <si>
    <t>通所リハビリテーション事業所（大規模型（Ⅰ））</t>
  </si>
  <si>
    <t>通所リハビリテーション事業所（大規模型（Ⅱ））</t>
  </si>
  <si>
    <r>
      <t>　行が不足する場合には適宜行を追加して差し支えないが、</t>
    </r>
    <r>
      <rPr>
        <b/>
        <sz val="10"/>
        <color theme="1"/>
        <rFont val="ＭＳ Ｐ明朝"/>
        <family val="1"/>
        <charset val="128"/>
      </rPr>
      <t>列の挿入は絶対に行わないこと。</t>
    </r>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</si>
  <si>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　の内容を踏まえ、できる限りのサービスを提供した事業所（通常形態での通所サービス提供が困難であり、感染の未然に代替措置を取った場合（近隣自治体や近隣事業所・施設等で感染者が発生している場合又は感染拡大地域で新型コロナウイルス感染症が流行している場合（感染者が一定数継続して発生している状況等）に限る））</t>
    <phoneticPr fontId="4"/>
  </si>
  <si>
    <t>　「所要額(b)」及び「所要額(e)」は「（別紙３）事業所・施設別個表」に記載した所要額（千円未満切り捨て）を記入すること。</t>
    <rPh sb="2" eb="5">
      <t>ショヨウガク</t>
    </rPh>
    <rPh sb="9" eb="10">
      <t>オヨ</t>
    </rPh>
    <rPh sb="12" eb="15">
      <t>ショヨウガク</t>
    </rPh>
    <rPh sb="22" eb="24">
      <t>ベッシ</t>
    </rPh>
    <rPh sb="37" eb="39">
      <t>キサイ</t>
    </rPh>
    <rPh sb="41" eb="44">
      <t>ショヨウガク</t>
    </rPh>
    <rPh sb="45" eb="46">
      <t>セン</t>
    </rPh>
    <rPh sb="46" eb="49">
      <t>エンミマン</t>
    </rPh>
    <rPh sb="49" eb="50">
      <t>キ</t>
    </rPh>
    <rPh sb="51" eb="52">
      <t>ス</t>
    </rPh>
    <rPh sb="55" eb="57">
      <t>キニュウ</t>
    </rPh>
    <phoneticPr fontId="4"/>
  </si>
  <si>
    <t>　「申請額(c)」は、「基準単価(a)」と「所要額(b)」を比較して低い方の額を、「申請額(f)」は、「基準単価(d)」と「所要額(e)」を比較して低い方の額を、それぞれ記入すること。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5" eb="87">
      <t>キニュウ</t>
    </rPh>
    <phoneticPr fontId="4"/>
  </si>
  <si>
    <t>　※下表から該当する記号及び番号を１つ選択して記入
（複数該当する場合には一番小さい番号のものを記入）</t>
    <rPh sb="2" eb="4">
      <t>カヒョウ</t>
    </rPh>
    <rPh sb="6" eb="8">
      <t>ガイトウ</t>
    </rPh>
    <rPh sb="10" eb="12">
      <t>キゴウ</t>
    </rPh>
    <rPh sb="12" eb="13">
      <t>オヨ</t>
    </rPh>
    <rPh sb="14" eb="16">
      <t>バンゴウ</t>
    </rPh>
    <rPh sb="19" eb="21">
      <t>センタク</t>
    </rPh>
    <rPh sb="23" eb="25">
      <t>キニュウ</t>
    </rPh>
    <rPh sb="27" eb="29">
      <t>フクスウ</t>
    </rPh>
    <rPh sb="29" eb="31">
      <t>ガイトウ</t>
    </rPh>
    <rPh sb="33" eb="35">
      <t>バアイ</t>
    </rPh>
    <rPh sb="37" eb="39">
      <t>イチバン</t>
    </rPh>
    <rPh sb="39" eb="40">
      <t>チイ</t>
    </rPh>
    <rPh sb="42" eb="44">
      <t>バンゴウ</t>
    </rPh>
    <rPh sb="48" eb="50">
      <t>キニュウ</t>
    </rPh>
    <phoneticPr fontId="4"/>
  </si>
  <si>
    <r>
      <t>取組内容（補助対象区分（ア）①～⑤関連）　</t>
    </r>
    <r>
      <rPr>
        <sz val="8"/>
        <color theme="1"/>
        <rFont val="ＭＳ Ｐ明朝"/>
        <family val="1"/>
        <charset val="128"/>
      </rPr>
      <t>※該当する取組をチェックすること</t>
    </r>
    <rPh sb="0" eb="2">
      <t>トリクミ</t>
    </rPh>
    <rPh sb="2" eb="4">
      <t>ナイヨウ</t>
    </rPh>
    <rPh sb="5" eb="7">
      <t>ホジョ</t>
    </rPh>
    <rPh sb="7" eb="9">
      <t>タイショウ</t>
    </rPh>
    <rPh sb="9" eb="11">
      <t>クブン</t>
    </rPh>
    <rPh sb="17" eb="19">
      <t>カンレン</t>
    </rPh>
    <rPh sb="22" eb="24">
      <t>ガイトウ</t>
    </rPh>
    <rPh sb="26" eb="28">
      <t>トリクミ</t>
    </rPh>
    <phoneticPr fontId="4"/>
  </si>
  <si>
    <r>
      <t>取組内容（補助対象区分（イ）関連）　</t>
    </r>
    <r>
      <rPr>
        <sz val="8"/>
        <color theme="1"/>
        <rFont val="ＭＳ Ｐ明朝"/>
        <family val="1"/>
        <charset val="128"/>
      </rPr>
      <t>※該当する取組をチェックすること</t>
    </r>
    <rPh sb="0" eb="2">
      <t>トリクミ</t>
    </rPh>
    <rPh sb="2" eb="4">
      <t>ナイヨウ</t>
    </rPh>
    <rPh sb="5" eb="7">
      <t>ホジョ</t>
    </rPh>
    <rPh sb="7" eb="9">
      <t>タイショウ</t>
    </rPh>
    <rPh sb="9" eb="11">
      <t>クブン</t>
    </rPh>
    <rPh sb="14" eb="16">
      <t>カンレン</t>
    </rPh>
    <rPh sb="19" eb="21">
      <t>ガイトウ</t>
    </rPh>
    <rPh sb="23" eb="25">
      <t>トリクミ</t>
    </rPh>
    <phoneticPr fontId="4"/>
  </si>
  <si>
    <r>
      <t>（１）通所系サービスの代替サービス提供に伴う介護人材の確保（補助対象区分（イ））</t>
    </r>
    <r>
      <rPr>
        <sz val="8"/>
        <color theme="1"/>
        <rFont val="ＭＳ Ｐ明朝"/>
        <family val="1"/>
        <charset val="128"/>
      </rPr>
      <t>（代替サービス提供期間分に限る）</t>
    </r>
    <rPh sb="3" eb="5">
      <t>ツウショ</t>
    </rPh>
    <rPh sb="5" eb="6">
      <t>ケイ</t>
    </rPh>
    <rPh sb="11" eb="13">
      <t>ダイタイ</t>
    </rPh>
    <rPh sb="17" eb="19">
      <t>テイキョウ</t>
    </rPh>
    <rPh sb="20" eb="21">
      <t>トモナ</t>
    </rPh>
    <rPh sb="22" eb="24">
      <t>カイゴ</t>
    </rPh>
    <rPh sb="24" eb="26">
      <t>ジンザイ</t>
    </rPh>
    <rPh sb="27" eb="29">
      <t>カクホ</t>
    </rPh>
    <rPh sb="30" eb="32">
      <t>ホジョ</t>
    </rPh>
    <rPh sb="32" eb="34">
      <t>タイショウ</t>
    </rPh>
    <rPh sb="34" eb="36">
      <t>クブン</t>
    </rPh>
    <phoneticPr fontId="4"/>
  </si>
  <si>
    <r>
      <t>①　（ア）①又は③に該当する事業所・施設等【事業所名　　　　　　　　　　　　　　　　　　　　】
②　自主的に休業した介護サービス事業所【事業所名　　　　　　　　　　　　　　　　　　　　】
　</t>
    </r>
    <r>
      <rPr>
        <sz val="8"/>
        <color theme="1"/>
        <rFont val="ＭＳ Ｐ明朝"/>
        <family val="1"/>
        <charset val="128"/>
      </rPr>
      <t>　（各事業者が定める運営規程の営業日において営業しなかった日（通所系サービス事業者が訪問によるサービスのみを提供する
　　場合を含む）が連続３日以上の場合）</t>
    </r>
    <rPh sb="10" eb="12">
      <t>ガイトウ</t>
    </rPh>
    <rPh sb="14" eb="17">
      <t>ジギョウショ</t>
    </rPh>
    <rPh sb="18" eb="20">
      <t>シセツ</t>
    </rPh>
    <rPh sb="20" eb="21">
      <t>トウ</t>
    </rPh>
    <rPh sb="22" eb="24">
      <t>ジギョウ</t>
    </rPh>
    <rPh sb="24" eb="25">
      <t>ショ</t>
    </rPh>
    <rPh sb="25" eb="26">
      <t>メイ</t>
    </rPh>
    <rPh sb="97" eb="100">
      <t>カクジギョウ</t>
    </rPh>
    <rPh sb="100" eb="101">
      <t>シャ</t>
    </rPh>
    <rPh sb="102" eb="103">
      <t>サダ</t>
    </rPh>
    <rPh sb="105" eb="107">
      <t>ウンエイ</t>
    </rPh>
    <rPh sb="107" eb="109">
      <t>キテイ</t>
    </rPh>
    <rPh sb="110" eb="113">
      <t>エイギョウビ</t>
    </rPh>
    <rPh sb="117" eb="119">
      <t>エイギョウ</t>
    </rPh>
    <rPh sb="124" eb="125">
      <t>ヒ</t>
    </rPh>
    <rPh sb="126" eb="128">
      <t>ツウショ</t>
    </rPh>
    <rPh sb="128" eb="129">
      <t>ケイ</t>
    </rPh>
    <rPh sb="133" eb="135">
      <t>ジギョウ</t>
    </rPh>
    <rPh sb="135" eb="136">
      <t>シャ</t>
    </rPh>
    <rPh sb="137" eb="139">
      <t>ホウモン</t>
    </rPh>
    <rPh sb="149" eb="151">
      <t>テイキョウ</t>
    </rPh>
    <rPh sb="156" eb="158">
      <t>バアイ</t>
    </rPh>
    <rPh sb="159" eb="160">
      <t>フク</t>
    </rPh>
    <rPh sb="163" eb="165">
      <t>レンゾク</t>
    </rPh>
    <rPh sb="166" eb="167">
      <t>カ</t>
    </rPh>
    <rPh sb="167" eb="169">
      <t>イジョウ</t>
    </rPh>
    <rPh sb="170" eb="172">
      <t>バアイ</t>
    </rPh>
    <phoneticPr fontId="4"/>
  </si>
  <si>
    <t>派遣法人協力費</t>
    <rPh sb="0" eb="2">
      <t>ハケン</t>
    </rPh>
    <rPh sb="2" eb="4">
      <t>ホウジン</t>
    </rPh>
    <rPh sb="4" eb="7">
      <t>キョウリョクヒ</t>
    </rPh>
    <phoneticPr fontId="4"/>
  </si>
  <si>
    <t>３．応援職員派遣調整事業（１）</t>
    <rPh sb="2" eb="4">
      <t>オウエン</t>
    </rPh>
    <rPh sb="4" eb="6">
      <t>ショクイン</t>
    </rPh>
    <rPh sb="6" eb="8">
      <t>ハケン</t>
    </rPh>
    <rPh sb="8" eb="10">
      <t>チョウセイ</t>
    </rPh>
    <rPh sb="10" eb="12">
      <t>ジギョウ</t>
    </rPh>
    <phoneticPr fontId="23"/>
  </si>
  <si>
    <t>なし</t>
  </si>
  <si>
    <t>１．介護サービス事業所等におけるサービス継続支援事業</t>
    <phoneticPr fontId="4"/>
  </si>
  <si>
    <t>１．介護サービス事業所等におけるサービス継続支援事業</t>
    <phoneticPr fontId="4"/>
  </si>
  <si>
    <t>施設内療養に係る追加補助申請額（i）</t>
    <rPh sb="0" eb="2">
      <t>シセツ</t>
    </rPh>
    <rPh sb="2" eb="3">
      <t>ナイ</t>
    </rPh>
    <rPh sb="3" eb="5">
      <t>リョウヨウ</t>
    </rPh>
    <rPh sb="6" eb="7">
      <t>カカ</t>
    </rPh>
    <rPh sb="8" eb="10">
      <t>ツイカ</t>
    </rPh>
    <rPh sb="10" eb="12">
      <t>ホジョ</t>
    </rPh>
    <rPh sb="12" eb="14">
      <t>シンセイ</t>
    </rPh>
    <rPh sb="14" eb="15">
      <t>ガク</t>
    </rPh>
    <phoneticPr fontId="4"/>
  </si>
  <si>
    <t>　「施設内療養に係る追加補助申請額(i)」は別添２の追加補助の規定に基づき、算出された額を記載すること。</t>
    <rPh sb="22" eb="24">
      <t>ベッテン</t>
    </rPh>
    <rPh sb="26" eb="28">
      <t>ツイカ</t>
    </rPh>
    <rPh sb="28" eb="30">
      <t>ホジョ</t>
    </rPh>
    <rPh sb="31" eb="33">
      <t>キテイ</t>
    </rPh>
    <rPh sb="34" eb="35">
      <t>モト</t>
    </rPh>
    <rPh sb="38" eb="40">
      <t>サンシュツ</t>
    </rPh>
    <rPh sb="43" eb="44">
      <t>ガク</t>
    </rPh>
    <rPh sb="45" eb="47">
      <t>キサイ</t>
    </rPh>
    <phoneticPr fontId="4"/>
  </si>
  <si>
    <t>1.介護サービス事業所等におけるサービス継続支援事業（施設内療養に係る追加補助申請額）</t>
    <phoneticPr fontId="4"/>
  </si>
  <si>
    <t>　「申請額計(h)」は、「申請額(c)」と「申請額(f)」と「申請額(g)」と「施設内療養に係る追加補助申請額(i)」の合計額を記入すること。</t>
    <rPh sb="2" eb="4">
      <t>シンセイ</t>
    </rPh>
    <rPh sb="4" eb="5">
      <t>ガク</t>
    </rPh>
    <rPh sb="5" eb="6">
      <t>ケイ</t>
    </rPh>
    <rPh sb="13" eb="16">
      <t>シンセイガク</t>
    </rPh>
    <rPh sb="22" eb="25">
      <t>シンセイガク</t>
    </rPh>
    <rPh sb="40" eb="42">
      <t>シセツ</t>
    </rPh>
    <rPh sb="42" eb="43">
      <t>ナイ</t>
    </rPh>
    <rPh sb="43" eb="45">
      <t>リョウヨウ</t>
    </rPh>
    <rPh sb="46" eb="47">
      <t>カカ</t>
    </rPh>
    <rPh sb="48" eb="50">
      <t>ツイカ</t>
    </rPh>
    <rPh sb="50" eb="52">
      <t>ホジョ</t>
    </rPh>
    <rPh sb="60" eb="63">
      <t>ゴウケイガク</t>
    </rPh>
    <rPh sb="64" eb="66">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</si>
</sst>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quot;&quot;"/>
    <numFmt numFmtId="179" formatCode="#,##0&quot;円&quot;"/>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7"/>
      <name val="ＭＳ Ｐ明朝"/>
      <family val="1"/>
      <charset val="128"/>
    </font>
    <font>
      <b/>
      <sz val="11"/>
      <color rgb="FFFF0000"/>
      <name val="ＭＳ Ｐゴシック"/>
      <family val="3"/>
      <charset val="128"/>
    </font>
    <font>
      <sz val="11"/>
      <color rgb="FFFF0000"/>
      <name val="ＭＳ Ｐ明朝"/>
      <family val="1"/>
      <charset val="128"/>
    </font>
    <font>
      <sz val="11"/>
      <color rgb="FFFF0000"/>
      <name val="ＭＳ Ｐゴシック"/>
      <family val="3"/>
      <charset val="128"/>
    </font>
    <font>
      <sz val="11"/>
      <name val="ＭＳ Ｐゴシック"/>
      <family val="2"/>
      <charset val="128"/>
      <scheme val="minor"/>
    </font>
    <font>
      <sz val="12"/>
      <name val="ＭＳ Ｐゴシック"/>
      <family val="3"/>
      <charset val="128"/>
    </font>
    <font>
      <sz val="6"/>
      <name val="ＭＳ Ｐゴシック"/>
      <family val="2"/>
      <charset val="128"/>
      <scheme val="minor"/>
    </font>
    <font>
      <sz val="9"/>
      <color theme="1"/>
      <name val="ＭＳ 明朝"/>
      <family val="1"/>
      <charset val="128"/>
    </font>
    <font>
      <sz val="10"/>
      <color theme="1"/>
      <name val="ＭＳ 明朝"/>
      <family val="1"/>
      <charset val="128"/>
    </font>
    <font>
      <sz val="8"/>
      <color theme="1"/>
      <name val="ＭＳ 明朝"/>
      <family val="1"/>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7"/>
      <color theme="1"/>
      <name val="ＭＳ Ｐ明朝"/>
      <family val="1"/>
      <charset val="128"/>
    </font>
    <font>
      <sz val="6"/>
      <color theme="1"/>
      <name val="ＭＳ 明朝"/>
      <family val="1"/>
      <charset val="128"/>
    </font>
    <font>
      <b/>
      <sz val="12"/>
      <color indexed="10"/>
      <name val="ＭＳ Ｐゴシック"/>
      <family val="3"/>
      <charset val="128"/>
    </font>
    <font>
      <b/>
      <sz val="9"/>
      <color indexed="81"/>
      <name val="ＭＳ Ｐゴシック"/>
      <family val="3"/>
      <charset val="128"/>
    </font>
    <font>
      <b/>
      <sz val="8"/>
      <color indexed="81"/>
      <name val="ＭＳ Ｐゴシック"/>
      <family val="3"/>
      <charset val="128"/>
    </font>
    <font>
      <b/>
      <sz val="10"/>
      <color indexed="81"/>
      <name val="ＭＳ Ｐゴシック"/>
      <family val="3"/>
      <charset val="128"/>
    </font>
    <font>
      <b/>
      <sz val="6"/>
      <color indexed="81"/>
      <name val="ＭＳ Ｐゴシック"/>
      <family val="3"/>
      <charset val="128"/>
    </font>
    <font>
      <sz val="9"/>
      <color theme="1"/>
      <name val="ＭＳ Ｐ明朝"/>
      <family val="1"/>
      <charset val="128"/>
    </font>
    <font>
      <sz val="11"/>
      <color rgb="FF0000FF"/>
      <name val="ＭＳ Ｐ明朝"/>
      <family val="1"/>
      <charset val="128"/>
    </font>
    <font>
      <sz val="11"/>
      <color rgb="FF0000FF"/>
      <name val="ＭＳ Ｐゴシック"/>
      <family val="3"/>
      <charset val="128"/>
    </font>
    <font>
      <sz val="11"/>
      <color rgb="FF0000FF"/>
      <name val="ＭＳ Ｐゴシック"/>
      <family val="2"/>
      <charset val="128"/>
      <scheme val="minor"/>
    </font>
    <font>
      <b/>
      <sz val="10"/>
      <color theme="1"/>
      <name val="ＭＳ Ｐ明朝"/>
      <family val="1"/>
      <charset val="128"/>
    </font>
    <font>
      <sz val="6"/>
      <color theme="1"/>
      <name val="ＭＳ Ｐ明朝"/>
      <family val="1"/>
      <charset val="128"/>
    </font>
    <font>
      <sz val="8"/>
      <color theme="1"/>
      <name val="ＭＳ Ｐ明朝"/>
      <family val="1"/>
      <charset val="128"/>
    </font>
    <font>
      <sz val="14"/>
      <color theme="1"/>
      <name val="ＭＳ Ｐゴシック"/>
      <family val="3"/>
      <charset val="128"/>
    </font>
    <font>
      <sz val="12"/>
      <color theme="1"/>
      <name val="ＭＳ Ｐゴシック"/>
      <family val="3"/>
      <charset val="128"/>
    </font>
    <font>
      <sz val="10"/>
      <color rgb="FF0000FF"/>
      <name val="ＭＳ Ｐ明朝"/>
      <family val="1"/>
      <charset val="128"/>
    </font>
    <font>
      <sz val="6"/>
      <color theme="1" tint="4.9989318521683403E-2"/>
      <name val="ＭＳ 明朝"/>
      <family val="1"/>
      <charset val="128"/>
    </font>
    <font>
      <sz val="6"/>
      <color theme="1" tint="4.9989318521683403E-2"/>
      <name val="ＭＳ Ｐゴシック"/>
      <family val="3"/>
      <charset val="128"/>
    </font>
    <font>
      <sz val="10"/>
      <color theme="1" tint="4.9989318521683403E-2"/>
      <name val="ＭＳ 明朝"/>
      <family val="1"/>
      <charset val="128"/>
    </font>
    <font>
      <sz val="11"/>
      <color theme="1" tint="4.9989318521683403E-2"/>
      <name val="ＭＳ Ｐゴシック"/>
      <family val="3"/>
      <charset val="128"/>
    </font>
    <font>
      <sz val="9"/>
      <color theme="1" tint="4.9989318521683403E-2"/>
      <name val="ＭＳ 明朝"/>
      <family val="1"/>
      <charset val="128"/>
    </font>
    <font>
      <sz val="11"/>
      <color theme="1" tint="4.9989318521683403E-2"/>
      <name val="ＭＳ Ｐ明朝"/>
      <family val="1"/>
      <charset val="128"/>
    </font>
    <font>
      <sz val="10"/>
      <color theme="1" tint="4.9989318521683403E-2"/>
      <name val="ＭＳ Ｐ明朝"/>
      <family val="1"/>
      <charset val="128"/>
    </font>
    <font>
      <sz val="8"/>
      <color theme="1" tint="4.9989318521683403E-2"/>
      <name val="ＭＳ Ｐ明朝"/>
      <family val="1"/>
      <charset val="128"/>
    </font>
    <font>
      <b/>
      <sz val="10"/>
      <color rgb="FFFF0000"/>
      <name val="ＭＳ Ｐ明朝"/>
      <family val="1"/>
      <charset val="128"/>
    </font>
    <font>
      <b/>
      <sz val="12"/>
      <color indexed="10"/>
      <name val="MS P ゴシック"/>
      <family val="3"/>
      <charset val="128"/>
    </font>
    <font>
      <b/>
      <sz val="10"/>
      <color indexed="10"/>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9">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0" fontId="21" fillId="0" borderId="0">
      <alignment vertical="center"/>
    </xf>
    <xf numFmtId="0" fontId="5" fillId="0" borderId="0">
      <alignment vertical="center"/>
    </xf>
    <xf numFmtId="0" fontId="1" fillId="0" borderId="0">
      <alignment vertical="center"/>
    </xf>
  </cellStyleXfs>
  <cellXfs count="660">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21" xfId="0" applyFont="1" applyBorder="1">
      <alignment vertical="center"/>
    </xf>
    <xf numFmtId="0" fontId="9"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10" fillId="0" borderId="0" xfId="0" applyFont="1" applyFill="1" applyBorder="1">
      <alignment vertical="center"/>
    </xf>
    <xf numFmtId="0" fontId="10" fillId="0" borderId="8" xfId="0" applyFont="1" applyFill="1" applyBorder="1" applyAlignment="1" applyProtection="1">
      <alignment vertical="center" shrinkToFit="1"/>
      <protection locked="0"/>
    </xf>
    <xf numFmtId="0" fontId="10" fillId="0" borderId="8" xfId="0" applyFont="1" applyFill="1" applyBorder="1" applyAlignment="1" applyProtection="1">
      <alignment vertical="center"/>
      <protection locked="0"/>
    </xf>
    <xf numFmtId="0" fontId="10" fillId="0" borderId="5" xfId="0" applyFont="1" applyFill="1" applyBorder="1" applyAlignment="1">
      <alignment vertical="center"/>
    </xf>
    <xf numFmtId="0" fontId="11" fillId="0" borderId="5" xfId="0" applyFont="1" applyFill="1" applyBorder="1" applyAlignment="1">
      <alignment vertical="center"/>
    </xf>
    <xf numFmtId="0" fontId="10" fillId="0" borderId="5" xfId="0" applyFont="1" applyFill="1" applyBorder="1" applyAlignment="1" applyProtection="1">
      <alignment vertical="center" shrinkToFit="1"/>
      <protection locked="0"/>
    </xf>
    <xf numFmtId="0" fontId="10" fillId="0" borderId="5" xfId="0" applyFont="1" applyFill="1" applyBorder="1" applyAlignment="1">
      <alignment vertical="center" textRotation="255"/>
    </xf>
    <xf numFmtId="0" fontId="10" fillId="0" borderId="5" xfId="0" applyFont="1" applyFill="1" applyBorder="1" applyAlignment="1" applyProtection="1">
      <alignment vertical="center"/>
      <protection locked="0"/>
    </xf>
    <xf numFmtId="0" fontId="11" fillId="0" borderId="8" xfId="0" applyFont="1" applyFill="1" applyBorder="1" applyAlignment="1">
      <alignment vertical="center"/>
    </xf>
    <xf numFmtId="0" fontId="9" fillId="2" borderId="0" xfId="0" applyFont="1" applyFill="1" applyAlignment="1">
      <alignment horizontal="center" vertical="center"/>
    </xf>
    <xf numFmtId="0" fontId="9" fillId="2" borderId="0" xfId="0" applyFont="1" applyFill="1">
      <alignment vertical="center"/>
    </xf>
    <xf numFmtId="0" fontId="13" fillId="0" borderId="0" xfId="0" applyFont="1" applyFill="1">
      <alignment vertical="center"/>
    </xf>
    <xf numFmtId="176" fontId="10" fillId="0" borderId="5" xfId="0" applyNumberFormat="1" applyFont="1" applyFill="1" applyBorder="1" applyAlignment="1">
      <alignment vertical="center"/>
    </xf>
    <xf numFmtId="0" fontId="10" fillId="0" borderId="8" xfId="0" applyFont="1" applyFill="1" applyBorder="1">
      <alignment vertical="center"/>
    </xf>
    <xf numFmtId="0" fontId="13" fillId="0" borderId="8" xfId="0" applyFont="1" applyFill="1" applyBorder="1">
      <alignment vertical="center"/>
    </xf>
    <xf numFmtId="0" fontId="13" fillId="0" borderId="8" xfId="0" applyFont="1" applyFill="1" applyBorder="1" applyAlignment="1">
      <alignment vertical="center"/>
    </xf>
    <xf numFmtId="0" fontId="10" fillId="0" borderId="8" xfId="0" applyFont="1" applyFill="1" applyBorder="1" applyAlignment="1">
      <alignment vertical="center"/>
    </xf>
    <xf numFmtId="0" fontId="10" fillId="0" borderId="5" xfId="0" applyFont="1" applyFill="1" applyBorder="1" applyAlignment="1">
      <alignment horizontal="left" vertical="center"/>
    </xf>
    <xf numFmtId="0" fontId="10" fillId="0" borderId="8" xfId="0" applyFont="1" applyFill="1" applyBorder="1" applyAlignment="1">
      <alignment horizontal="left" vertical="center"/>
    </xf>
    <xf numFmtId="0" fontId="11" fillId="0" borderId="8" xfId="0" applyFont="1" applyFill="1" applyBorder="1" applyAlignment="1">
      <alignment vertical="center" wrapText="1"/>
    </xf>
    <xf numFmtId="0" fontId="8" fillId="0" borderId="0" xfId="0" applyFont="1" applyFill="1" applyBorder="1" applyAlignment="1">
      <alignment horizontal="left" vertical="center"/>
    </xf>
    <xf numFmtId="0" fontId="13" fillId="0" borderId="5" xfId="0" applyFont="1" applyFill="1" applyBorder="1" applyAlignment="1">
      <alignment vertical="center"/>
    </xf>
    <xf numFmtId="0" fontId="13" fillId="0" borderId="5" xfId="0" applyFont="1" applyFill="1" applyBorder="1">
      <alignment vertical="center"/>
    </xf>
    <xf numFmtId="0" fontId="10" fillId="0" borderId="8" xfId="0" applyFont="1" applyFill="1" applyBorder="1" applyAlignment="1">
      <alignment vertical="center" textRotation="255"/>
    </xf>
    <xf numFmtId="0" fontId="9" fillId="0" borderId="8" xfId="0" applyFont="1" applyFill="1" applyBorder="1">
      <alignment vertical="center"/>
    </xf>
    <xf numFmtId="0" fontId="11" fillId="0" borderId="0" xfId="0" applyFont="1" applyFill="1">
      <alignment vertical="center"/>
    </xf>
    <xf numFmtId="0" fontId="7" fillId="0" borderId="0" xfId="0" applyFont="1">
      <alignment vertical="center"/>
    </xf>
    <xf numFmtId="0" fontId="8" fillId="0" borderId="8" xfId="0" applyFont="1" applyFill="1" applyBorder="1" applyAlignment="1">
      <alignment horizontal="left" vertical="center"/>
    </xf>
    <xf numFmtId="0" fontId="9" fillId="0" borderId="5" xfId="0" applyFont="1" applyFill="1" applyBorder="1">
      <alignment vertical="center"/>
    </xf>
    <xf numFmtId="0" fontId="8" fillId="0" borderId="8"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11" fillId="0" borderId="0" xfId="0" applyFont="1" applyFill="1" applyAlignment="1"/>
    <xf numFmtId="0" fontId="10" fillId="0" borderId="0" xfId="0" applyFont="1" applyFill="1" applyBorder="1" applyAlignment="1">
      <alignment vertical="center"/>
    </xf>
    <xf numFmtId="0" fontId="9" fillId="0" borderId="0" xfId="0" applyFont="1">
      <alignment vertical="center"/>
    </xf>
    <xf numFmtId="0" fontId="16" fillId="0" borderId="0" xfId="0" applyFont="1">
      <alignment vertical="center"/>
    </xf>
    <xf numFmtId="0" fontId="11" fillId="0" borderId="0" xfId="0" applyFont="1" applyFill="1" applyAlignment="1">
      <alignment vertical="center" shrinkToFit="1"/>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1" fillId="0" borderId="0" xfId="0" applyFont="1" applyFill="1" applyBorder="1" applyAlignment="1">
      <alignment vertical="center" wrapText="1"/>
    </xf>
    <xf numFmtId="0" fontId="6" fillId="0" borderId="13" xfId="0" applyFont="1" applyFill="1" applyBorder="1">
      <alignment vertical="center"/>
    </xf>
    <xf numFmtId="0" fontId="6" fillId="0" borderId="14" xfId="0" applyFont="1" applyFill="1" applyBorder="1" applyAlignment="1">
      <alignment horizontal="center" vertical="center"/>
    </xf>
    <xf numFmtId="0" fontId="6" fillId="0" borderId="14" xfId="0" applyFont="1" applyFill="1" applyBorder="1">
      <alignment vertical="center"/>
    </xf>
    <xf numFmtId="0" fontId="6" fillId="0" borderId="16" xfId="0" applyFont="1" applyFill="1" applyBorder="1">
      <alignment vertical="center"/>
    </xf>
    <xf numFmtId="0" fontId="6" fillId="0" borderId="11" xfId="0" applyFont="1" applyFill="1" applyBorder="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12" xfId="0" applyFont="1" applyFill="1" applyBorder="1">
      <alignment vertical="center"/>
    </xf>
    <xf numFmtId="0" fontId="6" fillId="0" borderId="9"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10"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19" xfId="0" applyFont="1" applyFill="1" applyBorder="1">
      <alignment vertical="center"/>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9" fillId="0" borderId="0" xfId="0" applyFont="1" applyFill="1" applyAlignment="1">
      <alignment horizontal="center" vertical="center"/>
    </xf>
    <xf numFmtId="0" fontId="17" fillId="0" borderId="0" xfId="0" applyFont="1" applyFill="1" applyBorder="1" applyAlignment="1">
      <alignment horizontal="center" vertical="center"/>
    </xf>
    <xf numFmtId="0" fontId="10" fillId="4" borderId="8" xfId="0" applyFont="1" applyFill="1" applyBorder="1" applyAlignment="1">
      <alignment horizontal="left" vertical="center"/>
    </xf>
    <xf numFmtId="0" fontId="10" fillId="4" borderId="5" xfId="0" applyFont="1" applyFill="1" applyBorder="1">
      <alignment vertical="center"/>
    </xf>
    <xf numFmtId="0" fontId="10" fillId="3" borderId="79" xfId="0" applyFont="1" applyFill="1" applyBorder="1" applyAlignment="1">
      <alignment horizontal="center" vertical="center"/>
    </xf>
    <xf numFmtId="178" fontId="9" fillId="0" borderId="36" xfId="4" applyNumberFormat="1" applyFont="1" applyBorder="1" applyAlignment="1">
      <alignment horizontal="right" vertical="center" shrinkToFit="1"/>
    </xf>
    <xf numFmtId="178" fontId="9" fillId="0" borderId="3" xfId="4" applyNumberFormat="1" applyFont="1" applyBorder="1" applyAlignment="1">
      <alignment horizontal="right" vertical="center" shrinkToFit="1"/>
    </xf>
    <xf numFmtId="178" fontId="9" fillId="0" borderId="59" xfId="4" applyNumberFormat="1" applyFont="1" applyBorder="1" applyAlignment="1">
      <alignment horizontal="right" vertical="center" shrinkToFit="1"/>
    </xf>
    <xf numFmtId="178" fontId="9" fillId="0" borderId="73" xfId="4" applyNumberFormat="1" applyFont="1" applyBorder="1" applyAlignment="1">
      <alignment horizontal="right" vertical="center" shrinkToFit="1"/>
    </xf>
    <xf numFmtId="178" fontId="9" fillId="0" borderId="75" xfId="4" applyNumberFormat="1" applyFont="1" applyBorder="1" applyAlignment="1">
      <alignment horizontal="right" vertical="center" shrinkToFit="1"/>
    </xf>
    <xf numFmtId="0" fontId="0" fillId="0" borderId="0" xfId="0" applyFill="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9" fillId="0" borderId="0" xfId="0" applyFont="1" applyFill="1" applyBorder="1" applyAlignment="1">
      <alignment horizontal="center" vertical="center"/>
    </xf>
    <xf numFmtId="0" fontId="9" fillId="0" borderId="0" xfId="0" applyFont="1" applyFill="1" applyBorder="1">
      <alignment vertical="center"/>
    </xf>
    <xf numFmtId="0" fontId="6" fillId="0" borderId="4" xfId="0" applyFont="1" applyFill="1" applyBorder="1">
      <alignment vertical="center"/>
    </xf>
    <xf numFmtId="0" fontId="15" fillId="0" borderId="5" xfId="0" applyFont="1" applyFill="1" applyBorder="1" applyAlignment="1">
      <alignment horizontal="left" vertical="top"/>
    </xf>
    <xf numFmtId="0" fontId="22"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shrinkToFit="1"/>
    </xf>
    <xf numFmtId="0" fontId="22" fillId="0" borderId="0" xfId="0" applyNumberFormat="1" applyFont="1" applyFill="1" applyBorder="1" applyAlignment="1">
      <alignment horizontal="center" vertical="center"/>
    </xf>
    <xf numFmtId="0" fontId="0" fillId="0" borderId="0" xfId="0" applyFont="1">
      <alignment vertical="center"/>
    </xf>
    <xf numFmtId="0" fontId="0" fillId="0" borderId="1"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179" fontId="0" fillId="0" borderId="36"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shrinkToFit="1"/>
    </xf>
    <xf numFmtId="0" fontId="0" fillId="0" borderId="2" xfId="0" applyNumberFormat="1" applyFont="1" applyFill="1" applyBorder="1" applyAlignment="1">
      <alignment horizontal="center" vertical="center"/>
    </xf>
    <xf numFmtId="0" fontId="0" fillId="0" borderId="8" xfId="0" applyNumberFormat="1" applyFont="1" applyFill="1" applyBorder="1" applyAlignment="1">
      <alignment horizontal="center" vertical="center" shrinkToFit="1"/>
    </xf>
    <xf numFmtId="0" fontId="0" fillId="0" borderId="8" xfId="0" applyNumberFormat="1" applyFont="1" applyFill="1" applyBorder="1" applyAlignment="1">
      <alignment horizontal="center" vertical="center"/>
    </xf>
    <xf numFmtId="0" fontId="0" fillId="0" borderId="0" xfId="0" applyNumberFormat="1" applyFont="1" applyFill="1" applyBorder="1" applyAlignment="1">
      <alignment horizontal="center" vertical="center" shrinkToFit="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shrinkToFit="1"/>
    </xf>
    <xf numFmtId="178" fontId="9" fillId="0" borderId="36" xfId="0" applyNumberFormat="1" applyFont="1" applyFill="1" applyBorder="1" applyAlignment="1">
      <alignment horizontal="center" vertical="center" shrinkToFit="1"/>
    </xf>
    <xf numFmtId="178" fontId="9" fillId="0" borderId="72" xfId="0" applyNumberFormat="1" applyFont="1" applyFill="1" applyBorder="1" applyAlignment="1">
      <alignment horizontal="center" vertical="center" shrinkToFit="1"/>
    </xf>
    <xf numFmtId="178" fontId="9" fillId="0" borderId="59" xfId="0" applyNumberFormat="1" applyFont="1" applyFill="1" applyBorder="1" applyAlignment="1">
      <alignment horizontal="center" vertical="center" shrinkToFit="1"/>
    </xf>
    <xf numFmtId="0" fontId="0" fillId="4" borderId="2" xfId="0" applyNumberFormat="1" applyFont="1" applyFill="1" applyBorder="1" applyAlignment="1">
      <alignment vertical="center"/>
    </xf>
    <xf numFmtId="0" fontId="0" fillId="4" borderId="8" xfId="0" applyNumberFormat="1" applyFont="1" applyFill="1" applyBorder="1" applyAlignment="1">
      <alignment vertical="center"/>
    </xf>
    <xf numFmtId="0" fontId="24" fillId="0" borderId="0" xfId="0" applyFont="1">
      <alignment vertical="center"/>
    </xf>
    <xf numFmtId="0" fontId="25" fillId="0" borderId="0" xfId="0" applyFont="1" applyBorder="1">
      <alignment vertical="center"/>
    </xf>
    <xf numFmtId="0" fontId="25" fillId="0" borderId="0" xfId="0" applyFont="1" applyBorder="1" applyAlignment="1">
      <alignment horizontal="center" vertical="center"/>
    </xf>
    <xf numFmtId="0" fontId="25" fillId="0" borderId="0" xfId="0" applyFont="1">
      <alignment vertical="center"/>
    </xf>
    <xf numFmtId="0" fontId="25" fillId="0" borderId="0" xfId="0" applyFont="1" applyAlignment="1">
      <alignment horizontal="center" vertical="center"/>
    </xf>
    <xf numFmtId="0" fontId="25" fillId="0" borderId="13" xfId="0" applyFont="1" applyBorder="1">
      <alignment vertical="center"/>
    </xf>
    <xf numFmtId="0" fontId="25" fillId="0" borderId="14" xfId="0" applyFont="1" applyBorder="1" applyAlignment="1">
      <alignment horizontal="center" vertical="center"/>
    </xf>
    <xf numFmtId="0" fontId="25" fillId="0" borderId="14" xfId="0" applyFont="1" applyBorder="1">
      <alignment vertical="center"/>
    </xf>
    <xf numFmtId="0" fontId="25" fillId="0" borderId="16" xfId="0" applyFont="1" applyBorder="1">
      <alignment vertical="center"/>
    </xf>
    <xf numFmtId="0" fontId="25" fillId="0" borderId="11" xfId="0" applyFont="1" applyBorder="1">
      <alignment vertical="center"/>
    </xf>
    <xf numFmtId="0" fontId="25" fillId="0" borderId="8" xfId="0" applyFont="1" applyBorder="1" applyAlignment="1">
      <alignment horizontal="center" vertical="center"/>
    </xf>
    <xf numFmtId="0" fontId="25" fillId="0" borderId="8" xfId="0" applyFont="1" applyBorder="1">
      <alignment vertical="center"/>
    </xf>
    <xf numFmtId="0" fontId="25" fillId="0" borderId="12" xfId="0" applyFont="1" applyBorder="1">
      <alignment vertical="center"/>
    </xf>
    <xf numFmtId="0" fontId="25" fillId="0" borderId="4" xfId="0" applyFont="1" applyBorder="1">
      <alignment vertical="center"/>
    </xf>
    <xf numFmtId="0" fontId="25" fillId="0" borderId="5" xfId="0" applyFont="1" applyBorder="1">
      <alignment vertical="center"/>
    </xf>
    <xf numFmtId="0" fontId="25" fillId="0" borderId="6" xfId="0" applyFont="1" applyBorder="1">
      <alignment vertical="center"/>
    </xf>
    <xf numFmtId="0" fontId="25" fillId="0" borderId="1" xfId="0" applyFont="1" applyBorder="1">
      <alignment vertical="center"/>
    </xf>
    <xf numFmtId="0" fontId="25" fillId="0" borderId="2" xfId="0" applyFont="1" applyBorder="1" applyAlignment="1">
      <alignment horizontal="center" vertical="center"/>
    </xf>
    <xf numFmtId="0" fontId="25" fillId="0" borderId="2" xfId="0" applyFont="1" applyBorder="1">
      <alignment vertical="center"/>
    </xf>
    <xf numFmtId="0" fontId="25" fillId="0" borderId="3" xfId="0" applyFont="1" applyBorder="1">
      <alignment vertical="center"/>
    </xf>
    <xf numFmtId="0" fontId="26" fillId="0" borderId="2" xfId="0" applyFont="1" applyBorder="1">
      <alignment vertical="center"/>
    </xf>
    <xf numFmtId="0" fontId="24" fillId="0" borderId="14" xfId="0" applyFont="1" applyBorder="1" applyAlignment="1">
      <alignment vertical="center"/>
    </xf>
    <xf numFmtId="0" fontId="24" fillId="0" borderId="16" xfId="0" applyFont="1" applyBorder="1" applyAlignment="1">
      <alignment vertical="center"/>
    </xf>
    <xf numFmtId="176" fontId="24" fillId="0" borderId="22" xfId="0" applyNumberFormat="1" applyFont="1" applyBorder="1" applyAlignment="1">
      <alignment vertical="center"/>
    </xf>
    <xf numFmtId="0" fontId="24" fillId="0" borderId="23" xfId="0" applyFont="1" applyBorder="1" applyAlignment="1">
      <alignment vertical="center"/>
    </xf>
    <xf numFmtId="0" fontId="24" fillId="0" borderId="22" xfId="0" applyFont="1" applyBorder="1" applyAlignment="1">
      <alignment vertical="center"/>
    </xf>
    <xf numFmtId="176" fontId="24" fillId="0" borderId="25" xfId="0" applyNumberFormat="1" applyFont="1" applyBorder="1" applyAlignment="1">
      <alignment vertical="center"/>
    </xf>
    <xf numFmtId="0" fontId="24" fillId="0" borderId="26" xfId="0" applyFont="1" applyBorder="1" applyAlignment="1">
      <alignment vertical="center"/>
    </xf>
    <xf numFmtId="176" fontId="24" fillId="0" borderId="14" xfId="0" applyNumberFormat="1" applyFont="1" applyBorder="1" applyAlignment="1">
      <alignment vertical="center"/>
    </xf>
    <xf numFmtId="176" fontId="24" fillId="0" borderId="8" xfId="0" applyNumberFormat="1" applyFont="1" applyBorder="1" applyAlignment="1">
      <alignment vertical="center"/>
    </xf>
    <xf numFmtId="0" fontId="24" fillId="0" borderId="12" xfId="0" applyFont="1" applyBorder="1" applyAlignment="1">
      <alignment vertical="center"/>
    </xf>
    <xf numFmtId="176" fontId="24" fillId="0" borderId="28" xfId="0" applyNumberFormat="1" applyFont="1" applyBorder="1" applyAlignment="1">
      <alignment vertical="center"/>
    </xf>
    <xf numFmtId="0" fontId="24" fillId="0" borderId="29" xfId="0" applyFont="1" applyBorder="1" applyAlignment="1">
      <alignment vertical="center"/>
    </xf>
    <xf numFmtId="176" fontId="24" fillId="0" borderId="2" xfId="0" applyNumberFormat="1" applyFont="1" applyBorder="1" applyAlignment="1">
      <alignment vertical="center"/>
    </xf>
    <xf numFmtId="0" fontId="24" fillId="0" borderId="3" xfId="0" applyFont="1" applyBorder="1" applyAlignment="1">
      <alignment vertical="center"/>
    </xf>
    <xf numFmtId="0" fontId="27" fillId="0" borderId="0" xfId="0" applyFont="1">
      <alignment vertical="center"/>
    </xf>
    <xf numFmtId="0" fontId="28" fillId="3" borderId="36" xfId="0" applyFont="1" applyFill="1" applyBorder="1" applyAlignment="1">
      <alignment vertical="center" wrapText="1"/>
    </xf>
    <xf numFmtId="0" fontId="28" fillId="3" borderId="37" xfId="0" applyFont="1" applyFill="1" applyBorder="1" applyAlignment="1">
      <alignment horizontal="center" vertical="center"/>
    </xf>
    <xf numFmtId="178" fontId="27" fillId="0" borderId="76" xfId="4" applyNumberFormat="1" applyFont="1" applyBorder="1" applyAlignment="1">
      <alignment horizontal="right" vertical="center" shrinkToFit="1"/>
    </xf>
    <xf numFmtId="0" fontId="29" fillId="0" borderId="0" xfId="0" applyFont="1">
      <alignment vertical="center"/>
    </xf>
    <xf numFmtId="0" fontId="28" fillId="0" borderId="0" xfId="0" applyFont="1" applyAlignment="1">
      <alignment horizontal="center" vertical="center" shrinkToFit="1"/>
    </xf>
    <xf numFmtId="0" fontId="28" fillId="0" borderId="0" xfId="0" applyFont="1">
      <alignment vertical="center"/>
    </xf>
    <xf numFmtId="0" fontId="28" fillId="0" borderId="0" xfId="0" applyFont="1" applyAlignment="1">
      <alignment horizontal="center" vertical="center"/>
    </xf>
    <xf numFmtId="0" fontId="28" fillId="0" borderId="0" xfId="0" applyFont="1" applyAlignment="1">
      <alignment horizontal="left" vertical="center"/>
    </xf>
    <xf numFmtId="178" fontId="9" fillId="0" borderId="85" xfId="4" applyNumberFormat="1" applyFont="1" applyBorder="1" applyAlignment="1">
      <alignment horizontal="right" vertical="center" shrinkToFit="1"/>
    </xf>
    <xf numFmtId="178" fontId="9" fillId="0" borderId="76" xfId="4" applyNumberFormat="1" applyFont="1" applyBorder="1" applyAlignment="1">
      <alignment horizontal="right" vertical="center" shrinkToFit="1"/>
    </xf>
    <xf numFmtId="0" fontId="17" fillId="0" borderId="0" xfId="0" applyFont="1" applyFill="1" applyBorder="1" applyAlignment="1">
      <alignment vertical="center"/>
    </xf>
    <xf numFmtId="0" fontId="30" fillId="0" borderId="0" xfId="0" applyFont="1" applyFill="1" applyBorder="1" applyAlignment="1">
      <alignment vertical="center" wrapText="1" shrinkToFit="1"/>
    </xf>
    <xf numFmtId="0" fontId="25" fillId="0" borderId="13" xfId="0" applyFont="1" applyFill="1" applyBorder="1">
      <alignment vertical="center"/>
    </xf>
    <xf numFmtId="0" fontId="25" fillId="0" borderId="14" xfId="0" applyFont="1" applyFill="1" applyBorder="1">
      <alignment vertical="center"/>
    </xf>
    <xf numFmtId="0" fontId="25" fillId="0" borderId="16" xfId="0" applyFont="1" applyFill="1" applyBorder="1">
      <alignment vertical="center"/>
    </xf>
    <xf numFmtId="0" fontId="25" fillId="0" borderId="21" xfId="0" applyFont="1" applyFill="1" applyBorder="1">
      <alignment vertical="center"/>
    </xf>
    <xf numFmtId="0" fontId="25" fillId="0" borderId="22" xfId="0" applyFont="1" applyFill="1" applyBorder="1">
      <alignment vertical="center"/>
    </xf>
    <xf numFmtId="0" fontId="25" fillId="0" borderId="23" xfId="0" applyFont="1" applyFill="1" applyBorder="1">
      <alignment vertical="center"/>
    </xf>
    <xf numFmtId="0" fontId="26" fillId="0" borderId="21" xfId="0" applyFont="1" applyFill="1" applyBorder="1">
      <alignment vertical="center"/>
    </xf>
    <xf numFmtId="0" fontId="25" fillId="0" borderId="15" xfId="0" applyFont="1" applyFill="1" applyBorder="1">
      <alignment vertical="center"/>
    </xf>
    <xf numFmtId="0" fontId="25" fillId="0" borderId="7" xfId="0" applyFont="1" applyFill="1" applyBorder="1">
      <alignment vertical="center"/>
    </xf>
    <xf numFmtId="0" fontId="25" fillId="0" borderId="8" xfId="0" applyFont="1" applyFill="1" applyBorder="1">
      <alignment vertical="center"/>
    </xf>
    <xf numFmtId="0" fontId="25" fillId="0" borderId="25" xfId="0" applyFont="1" applyFill="1" applyBorder="1">
      <alignment vertical="center"/>
    </xf>
    <xf numFmtId="0" fontId="25" fillId="0" borderId="24" xfId="0" applyFont="1" applyFill="1" applyBorder="1">
      <alignment vertical="center"/>
    </xf>
    <xf numFmtId="178" fontId="9" fillId="5" borderId="77" xfId="4" applyNumberFormat="1" applyFont="1" applyFill="1" applyBorder="1" applyAlignment="1">
      <alignment horizontal="right" vertical="center" shrinkToFit="1"/>
    </xf>
    <xf numFmtId="178" fontId="27" fillId="5" borderId="38" xfId="4" applyNumberFormat="1" applyFont="1" applyFill="1" applyBorder="1" applyAlignment="1">
      <alignment horizontal="right" vertical="center" shrinkToFit="1"/>
    </xf>
    <xf numFmtId="178" fontId="9" fillId="5" borderId="80" xfId="4" applyNumberFormat="1" applyFont="1" applyFill="1" applyBorder="1" applyAlignment="1">
      <alignment horizontal="right" vertical="center" shrinkToFit="1"/>
    </xf>
    <xf numFmtId="178" fontId="9" fillId="5" borderId="82" xfId="4" applyNumberFormat="1" applyFont="1" applyFill="1" applyBorder="1" applyAlignment="1">
      <alignment horizontal="right" vertical="center" shrinkToFit="1"/>
    </xf>
    <xf numFmtId="178" fontId="27" fillId="5" borderId="74" xfId="4" applyNumberFormat="1" applyFont="1" applyFill="1" applyBorder="1" applyAlignment="1">
      <alignment horizontal="right" vertical="center" shrinkToFit="1"/>
    </xf>
    <xf numFmtId="0" fontId="27" fillId="0" borderId="0" xfId="0" applyFont="1" applyFill="1">
      <alignment vertical="center"/>
    </xf>
    <xf numFmtId="0" fontId="27" fillId="0" borderId="0" xfId="0" applyFont="1" applyFill="1" applyAlignment="1">
      <alignment horizontal="right" vertical="center"/>
    </xf>
    <xf numFmtId="178" fontId="27" fillId="0" borderId="38" xfId="4" applyNumberFormat="1" applyFont="1" applyFill="1" applyBorder="1" applyAlignment="1">
      <alignment horizontal="right" vertical="center" shrinkToFit="1"/>
    </xf>
    <xf numFmtId="178" fontId="27" fillId="0" borderId="78" xfId="4" applyNumberFormat="1" applyFont="1" applyFill="1" applyBorder="1" applyAlignment="1">
      <alignment horizontal="right" vertical="center" shrinkToFit="1"/>
    </xf>
    <xf numFmtId="178" fontId="27" fillId="0" borderId="74" xfId="4" applyNumberFormat="1" applyFont="1" applyFill="1" applyBorder="1" applyAlignment="1">
      <alignment horizontal="right" vertical="center" shrinkToFit="1"/>
    </xf>
    <xf numFmtId="178" fontId="9" fillId="5" borderId="81" xfId="4" applyNumberFormat="1" applyFont="1" applyFill="1" applyBorder="1" applyAlignment="1">
      <alignment horizontal="right" vertical="center" shrinkToFit="1"/>
    </xf>
    <xf numFmtId="178" fontId="27" fillId="5" borderId="71" xfId="4" applyNumberFormat="1" applyFont="1" applyFill="1" applyBorder="1" applyAlignment="1">
      <alignment horizontal="right" vertical="center" shrinkToFit="1"/>
    </xf>
    <xf numFmtId="0" fontId="0" fillId="0" borderId="0" xfId="0" applyFont="1" applyFill="1">
      <alignment vertical="center"/>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0" fillId="0" borderId="0" xfId="0" applyFont="1" applyFill="1" applyAlignment="1">
      <alignment horizontal="left" vertical="center"/>
    </xf>
    <xf numFmtId="0" fontId="38" fillId="0" borderId="0" xfId="7" applyFont="1">
      <alignment vertical="center"/>
    </xf>
    <xf numFmtId="0" fontId="39" fillId="0" borderId="0" xfId="7" applyFont="1">
      <alignment vertical="center"/>
    </xf>
    <xf numFmtId="0" fontId="39" fillId="0" borderId="0" xfId="8" applyFont="1">
      <alignment vertical="center"/>
    </xf>
    <xf numFmtId="0" fontId="40" fillId="0" borderId="0" xfId="8" applyFont="1">
      <alignment vertical="center"/>
    </xf>
    <xf numFmtId="178" fontId="9" fillId="7" borderId="36" xfId="0" applyNumberFormat="1" applyFont="1" applyFill="1" applyBorder="1" applyAlignment="1">
      <alignment horizontal="center" vertical="center" shrinkToFit="1"/>
    </xf>
    <xf numFmtId="178" fontId="9" fillId="7" borderId="59" xfId="0" applyNumberFormat="1" applyFont="1" applyFill="1" applyBorder="1" applyAlignment="1">
      <alignment horizontal="center" vertical="center" shrinkToFit="1"/>
    </xf>
    <xf numFmtId="176" fontId="24" fillId="0" borderId="22" xfId="0" applyNumberFormat="1" applyFont="1" applyFill="1" applyBorder="1" applyAlignment="1">
      <alignment vertical="center"/>
    </xf>
    <xf numFmtId="0" fontId="24" fillId="0" borderId="23" xfId="0" applyFont="1" applyFill="1" applyBorder="1" applyAlignment="1">
      <alignment vertical="center"/>
    </xf>
    <xf numFmtId="0" fontId="28" fillId="0" borderId="1" xfId="0" applyFont="1" applyFill="1" applyBorder="1" applyAlignment="1">
      <alignment vertical="center"/>
    </xf>
    <xf numFmtId="0" fontId="43" fillId="0" borderId="2" xfId="0" applyFont="1" applyFill="1" applyBorder="1" applyAlignment="1">
      <alignment vertical="center" wrapText="1"/>
    </xf>
    <xf numFmtId="0" fontId="43" fillId="0" borderId="3" xfId="0" applyFont="1" applyFill="1" applyBorder="1" applyAlignment="1">
      <alignment vertical="center" wrapText="1"/>
    </xf>
    <xf numFmtId="0" fontId="28" fillId="0" borderId="0" xfId="0" applyFont="1" applyFill="1">
      <alignment vertical="center"/>
    </xf>
    <xf numFmtId="0" fontId="28" fillId="0" borderId="4" xfId="0" applyFont="1" applyFill="1" applyBorder="1" applyAlignment="1">
      <alignment vertical="center"/>
    </xf>
    <xf numFmtId="0" fontId="28" fillId="0" borderId="5" xfId="0" applyFont="1" applyFill="1" applyBorder="1">
      <alignment vertical="center"/>
    </xf>
    <xf numFmtId="0" fontId="43" fillId="0" borderId="5" xfId="0" applyFont="1" applyFill="1" applyBorder="1" applyAlignment="1">
      <alignment vertical="center" wrapText="1"/>
    </xf>
    <xf numFmtId="0" fontId="43" fillId="0" borderId="6" xfId="0" applyFont="1" applyFill="1" applyBorder="1" applyAlignment="1">
      <alignment vertical="center" wrapText="1"/>
    </xf>
    <xf numFmtId="0" fontId="37" fillId="0" borderId="9" xfId="0" applyFont="1" applyFill="1" applyBorder="1" applyAlignment="1">
      <alignment vertical="center" wrapText="1"/>
    </xf>
    <xf numFmtId="0" fontId="43" fillId="0" borderId="4" xfId="0" applyFont="1" applyFill="1" applyBorder="1" applyAlignment="1">
      <alignment vertical="center" wrapText="1"/>
    </xf>
    <xf numFmtId="0" fontId="37" fillId="0" borderId="5" xfId="0" applyFont="1" applyFill="1" applyBorder="1" applyAlignment="1">
      <alignment vertical="center"/>
    </xf>
    <xf numFmtId="0" fontId="37" fillId="0" borderId="5" xfId="0" applyFont="1" applyFill="1" applyBorder="1" applyAlignment="1">
      <alignment vertical="center" wrapText="1"/>
    </xf>
    <xf numFmtId="0" fontId="37" fillId="0" borderId="5" xfId="0" applyFont="1" applyFill="1" applyBorder="1">
      <alignment vertical="center"/>
    </xf>
    <xf numFmtId="0" fontId="37" fillId="0" borderId="5" xfId="0" applyFont="1" applyFill="1" applyBorder="1" applyAlignment="1" applyProtection="1">
      <alignment vertical="center" shrinkToFit="1"/>
      <protection locked="0"/>
    </xf>
    <xf numFmtId="0" fontId="37" fillId="0" borderId="5" xfId="0" applyFont="1" applyFill="1" applyBorder="1" applyAlignment="1" applyProtection="1">
      <alignment vertical="center"/>
      <protection locked="0"/>
    </xf>
    <xf numFmtId="0" fontId="37" fillId="0" borderId="5" xfId="0" applyFont="1" applyFill="1" applyBorder="1" applyAlignment="1">
      <alignment horizontal="left" vertical="center"/>
    </xf>
    <xf numFmtId="0" fontId="28" fillId="0" borderId="5" xfId="0" applyFont="1" applyFill="1" applyBorder="1" applyAlignment="1">
      <alignment horizontal="center" vertical="center"/>
    </xf>
    <xf numFmtId="0" fontId="28" fillId="0" borderId="5" xfId="0" applyFont="1" applyFill="1" applyBorder="1" applyAlignment="1" applyProtection="1">
      <alignment vertical="center"/>
      <protection locked="0"/>
    </xf>
    <xf numFmtId="0" fontId="43" fillId="0" borderId="9" xfId="0" applyFont="1" applyFill="1" applyBorder="1" applyAlignment="1">
      <alignment vertical="center" wrapText="1"/>
    </xf>
    <xf numFmtId="0" fontId="37" fillId="0" borderId="0" xfId="0" applyFont="1" applyFill="1" applyBorder="1" applyAlignment="1">
      <alignment vertical="center"/>
    </xf>
    <xf numFmtId="0" fontId="37" fillId="0" borderId="0" xfId="0" applyFont="1" applyFill="1" applyBorder="1" applyAlignment="1">
      <alignment vertical="center" wrapText="1"/>
    </xf>
    <xf numFmtId="0" fontId="37" fillId="0" borderId="0" xfId="0" applyFont="1" applyFill="1" applyBorder="1">
      <alignment vertical="center"/>
    </xf>
    <xf numFmtId="0" fontId="43" fillId="0" borderId="0" xfId="0" applyFont="1" applyFill="1" applyBorder="1" applyAlignment="1">
      <alignment vertical="center"/>
    </xf>
    <xf numFmtId="0" fontId="43" fillId="0" borderId="10" xfId="0" applyFont="1" applyFill="1" applyBorder="1" applyAlignment="1">
      <alignment vertical="center" wrapText="1"/>
    </xf>
    <xf numFmtId="0" fontId="37" fillId="0" borderId="4" xfId="0" applyFont="1" applyFill="1" applyBorder="1" applyAlignment="1">
      <alignment vertical="center"/>
    </xf>
    <xf numFmtId="0" fontId="28" fillId="0" borderId="5" xfId="0" applyFont="1" applyFill="1" applyBorder="1" applyAlignment="1">
      <alignment vertical="center"/>
    </xf>
    <xf numFmtId="0" fontId="43" fillId="0" borderId="5" xfId="0" applyFont="1" applyFill="1" applyBorder="1" applyAlignment="1">
      <alignment vertical="center"/>
    </xf>
    <xf numFmtId="0" fontId="28" fillId="0" borderId="5" xfId="0" applyFont="1" applyFill="1" applyBorder="1" applyAlignment="1" applyProtection="1">
      <alignment vertical="center" shrinkToFit="1"/>
      <protection locked="0"/>
    </xf>
    <xf numFmtId="0" fontId="28" fillId="0" borderId="5" xfId="0" applyFont="1" applyFill="1" applyBorder="1" applyAlignment="1">
      <alignment horizontal="left" vertical="center"/>
    </xf>
    <xf numFmtId="0" fontId="28" fillId="0" borderId="2" xfId="0" applyFont="1" applyFill="1" applyBorder="1" applyAlignment="1" applyProtection="1">
      <alignment vertical="center" shrinkToFit="1"/>
      <protection locked="0"/>
    </xf>
    <xf numFmtId="0" fontId="28" fillId="0" borderId="2" xfId="0" applyFont="1" applyFill="1" applyBorder="1" applyAlignment="1" applyProtection="1">
      <alignment vertical="center"/>
      <protection locked="0"/>
    </xf>
    <xf numFmtId="0" fontId="28" fillId="0" borderId="2" xfId="0" applyFont="1" applyFill="1" applyBorder="1" applyAlignment="1">
      <alignment vertical="center"/>
    </xf>
    <xf numFmtId="176" fontId="28" fillId="0" borderId="2" xfId="0" applyNumberFormat="1" applyFont="1" applyFill="1" applyBorder="1" applyAlignment="1">
      <alignment vertical="center"/>
    </xf>
    <xf numFmtId="0" fontId="28" fillId="0" borderId="3" xfId="0" applyFont="1" applyFill="1" applyBorder="1" applyAlignment="1" applyProtection="1">
      <alignment vertical="center" shrinkToFit="1"/>
      <protection locked="0"/>
    </xf>
    <xf numFmtId="0" fontId="28" fillId="0" borderId="20" xfId="0" applyFont="1" applyFill="1" applyBorder="1">
      <alignment vertical="center"/>
    </xf>
    <xf numFmtId="0" fontId="37" fillId="0" borderId="1" xfId="0" applyFont="1" applyFill="1" applyBorder="1" applyAlignment="1">
      <alignment vertical="center"/>
    </xf>
    <xf numFmtId="0" fontId="37" fillId="0" borderId="2" xfId="0" applyFont="1" applyFill="1" applyBorder="1" applyAlignment="1">
      <alignment horizontal="left" vertical="center"/>
    </xf>
    <xf numFmtId="0" fontId="37" fillId="0" borderId="2" xfId="0" applyFont="1" applyFill="1" applyBorder="1" applyAlignment="1">
      <alignment horizontal="center" vertical="center"/>
    </xf>
    <xf numFmtId="0" fontId="37" fillId="0" borderId="2" xfId="0" applyFont="1" applyFill="1" applyBorder="1" applyAlignment="1" applyProtection="1">
      <alignment vertical="center"/>
      <protection locked="0"/>
    </xf>
    <xf numFmtId="0" fontId="37" fillId="0" borderId="2" xfId="0" applyFont="1" applyFill="1" applyBorder="1" applyAlignment="1" applyProtection="1">
      <alignment vertical="center" shrinkToFit="1"/>
      <protection locked="0"/>
    </xf>
    <xf numFmtId="0" fontId="37" fillId="0" borderId="2" xfId="0" applyFont="1" applyFill="1" applyBorder="1" applyAlignment="1">
      <alignment vertical="center" textRotation="255"/>
    </xf>
    <xf numFmtId="0" fontId="37" fillId="0" borderId="2" xfId="0" applyFont="1" applyFill="1" applyBorder="1">
      <alignment vertical="center"/>
    </xf>
    <xf numFmtId="0" fontId="37" fillId="0" borderId="8" xfId="0" applyFont="1" applyFill="1" applyBorder="1" applyAlignment="1" applyProtection="1">
      <alignment vertical="center" shrinkToFit="1"/>
      <protection locked="0"/>
    </xf>
    <xf numFmtId="0" fontId="37" fillId="0" borderId="8" xfId="0" applyFont="1" applyFill="1" applyBorder="1" applyAlignment="1" applyProtection="1">
      <alignment vertical="center"/>
      <protection locked="0"/>
    </xf>
    <xf numFmtId="0" fontId="37" fillId="0" borderId="8" xfId="0" applyFont="1" applyFill="1" applyBorder="1" applyAlignment="1">
      <alignment horizontal="center" vertical="center"/>
    </xf>
    <xf numFmtId="176" fontId="37" fillId="0" borderId="8" xfId="0" applyNumberFormat="1" applyFont="1" applyFill="1" applyBorder="1" applyAlignment="1">
      <alignment vertical="center"/>
    </xf>
    <xf numFmtId="0" fontId="37" fillId="0" borderId="12" xfId="0" applyFont="1" applyFill="1" applyBorder="1">
      <alignment vertical="center"/>
    </xf>
    <xf numFmtId="0" fontId="37" fillId="0" borderId="9" xfId="0" applyFont="1" applyFill="1" applyBorder="1" applyAlignment="1">
      <alignment vertical="center"/>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applyProtection="1">
      <alignment vertical="center" shrinkToFit="1"/>
      <protection locked="0"/>
    </xf>
    <xf numFmtId="0" fontId="28" fillId="0" borderId="0" xfId="0" applyFont="1" applyFill="1" applyBorder="1" applyAlignment="1">
      <alignment vertical="center" textRotation="255"/>
    </xf>
    <xf numFmtId="0" fontId="28" fillId="0" borderId="0" xfId="0" applyFont="1" applyFill="1" applyBorder="1">
      <alignment vertical="center"/>
    </xf>
    <xf numFmtId="0" fontId="28" fillId="0" borderId="8" xfId="0" applyFont="1" applyFill="1" applyBorder="1" applyAlignment="1" applyProtection="1">
      <alignment vertical="center" shrinkToFit="1"/>
      <protection locked="0"/>
    </xf>
    <xf numFmtId="0" fontId="28" fillId="0" borderId="8" xfId="0" applyFont="1" applyFill="1" applyBorder="1" applyAlignment="1" applyProtection="1">
      <alignment vertical="center"/>
      <protection locked="0"/>
    </xf>
    <xf numFmtId="0" fontId="28" fillId="0" borderId="8" xfId="0" applyFont="1" applyFill="1" applyBorder="1" applyAlignment="1">
      <alignment vertical="center"/>
    </xf>
    <xf numFmtId="176" fontId="28" fillId="0" borderId="8" xfId="0" applyNumberFormat="1" applyFont="1" applyFill="1" applyBorder="1" applyAlignment="1">
      <alignment vertical="center"/>
    </xf>
    <xf numFmtId="0" fontId="28" fillId="0" borderId="12" xfId="0" applyFont="1" applyFill="1" applyBorder="1" applyAlignment="1" applyProtection="1">
      <alignment vertical="center" shrinkToFit="1"/>
      <protection locked="0"/>
    </xf>
    <xf numFmtId="0" fontId="28" fillId="0" borderId="0" xfId="0" applyFont="1" applyFill="1" applyAlignment="1">
      <alignment vertical="center" shrinkToFit="1"/>
    </xf>
    <xf numFmtId="0" fontId="28" fillId="0" borderId="19" xfId="0" applyFont="1" applyFill="1" applyBorder="1">
      <alignment vertical="center"/>
    </xf>
    <xf numFmtId="0" fontId="28" fillId="0" borderId="5" xfId="0" applyFont="1" applyFill="1" applyBorder="1" applyAlignment="1">
      <alignment vertical="center" textRotation="255"/>
    </xf>
    <xf numFmtId="176" fontId="28" fillId="0" borderId="5" xfId="0" applyNumberFormat="1" applyFont="1" applyFill="1" applyBorder="1" applyAlignment="1">
      <alignment vertical="center"/>
    </xf>
    <xf numFmtId="0" fontId="28" fillId="0" borderId="6" xfId="0" applyFont="1" applyFill="1" applyBorder="1" applyAlignment="1" applyProtection="1">
      <alignment vertical="center" shrinkToFit="1"/>
      <protection locked="0"/>
    </xf>
    <xf numFmtId="0" fontId="28" fillId="0" borderId="9" xfId="0" applyFont="1" applyFill="1" applyBorder="1">
      <alignment vertical="center"/>
    </xf>
    <xf numFmtId="0" fontId="28" fillId="0" borderId="11" xfId="0" applyFont="1" applyFill="1" applyBorder="1" applyAlignment="1">
      <alignment vertical="center"/>
    </xf>
    <xf numFmtId="0" fontId="37" fillId="0" borderId="8" xfId="0" applyFont="1" applyFill="1" applyBorder="1" applyAlignment="1">
      <alignment vertical="center"/>
    </xf>
    <xf numFmtId="0" fontId="43" fillId="0" borderId="8" xfId="0" applyFont="1" applyFill="1" applyBorder="1" applyAlignment="1">
      <alignment vertical="center"/>
    </xf>
    <xf numFmtId="0" fontId="28" fillId="0" borderId="8" xfId="0" applyFont="1" applyFill="1" applyBorder="1" applyAlignment="1">
      <alignment vertical="center" textRotation="255"/>
    </xf>
    <xf numFmtId="0" fontId="37" fillId="0" borderId="8" xfId="0" applyFont="1" applyFill="1" applyBorder="1">
      <alignment vertical="center"/>
    </xf>
    <xf numFmtId="0" fontId="28" fillId="0" borderId="8" xfId="0" applyFont="1" applyFill="1" applyBorder="1">
      <alignment vertical="center"/>
    </xf>
    <xf numFmtId="0" fontId="28" fillId="0" borderId="2" xfId="0" applyFont="1" applyFill="1" applyBorder="1" applyAlignment="1">
      <alignment horizontal="center" vertical="center"/>
    </xf>
    <xf numFmtId="0" fontId="43" fillId="0" borderId="2" xfId="0" applyFont="1" applyFill="1" applyBorder="1" applyAlignment="1">
      <alignment vertical="center"/>
    </xf>
    <xf numFmtId="0" fontId="28" fillId="0" borderId="2" xfId="0" applyFont="1" applyFill="1" applyBorder="1" applyAlignment="1">
      <alignment vertical="center" textRotation="255"/>
    </xf>
    <xf numFmtId="0" fontId="28" fillId="0" borderId="2" xfId="0" applyFont="1" applyFill="1" applyBorder="1">
      <alignment vertical="center"/>
    </xf>
    <xf numFmtId="0" fontId="28" fillId="0" borderId="9" xfId="0" applyFont="1" applyFill="1" applyBorder="1" applyAlignment="1">
      <alignment vertical="center"/>
    </xf>
    <xf numFmtId="0" fontId="43" fillId="0" borderId="0" xfId="0" applyFont="1" applyFill="1" applyBorder="1" applyAlignment="1">
      <alignment vertical="center" wrapText="1"/>
    </xf>
    <xf numFmtId="0" fontId="37" fillId="0" borderId="0" xfId="0" applyFont="1" applyFill="1" applyBorder="1" applyAlignment="1" applyProtection="1">
      <alignment vertical="center"/>
      <protection locked="0"/>
    </xf>
    <xf numFmtId="0" fontId="37" fillId="0" borderId="0" xfId="0" applyFont="1" applyFill="1" applyBorder="1" applyAlignment="1">
      <alignment horizontal="left" vertical="center"/>
    </xf>
    <xf numFmtId="0" fontId="28" fillId="0" borderId="0" xfId="0" applyFont="1" applyFill="1" applyBorder="1" applyAlignment="1" applyProtection="1">
      <alignment vertical="center"/>
      <protection locked="0"/>
    </xf>
    <xf numFmtId="0" fontId="37" fillId="0" borderId="2" xfId="0" applyFont="1" applyFill="1" applyBorder="1" applyAlignment="1">
      <alignment vertical="center"/>
    </xf>
    <xf numFmtId="0" fontId="27" fillId="0" borderId="9" xfId="0" applyFont="1" applyFill="1" applyBorder="1">
      <alignment vertical="center"/>
    </xf>
    <xf numFmtId="0" fontId="27" fillId="0" borderId="0" xfId="0" applyFont="1" applyFill="1" applyBorder="1">
      <alignment vertical="center"/>
    </xf>
    <xf numFmtId="176" fontId="28" fillId="0" borderId="0" xfId="0" applyNumberFormat="1" applyFont="1" applyFill="1" applyBorder="1" applyAlignment="1">
      <alignment vertical="center"/>
    </xf>
    <xf numFmtId="0" fontId="28" fillId="0" borderId="10" xfId="0" applyFont="1" applyFill="1" applyBorder="1" applyAlignment="1" applyProtection="1">
      <alignment vertical="center" shrinkToFit="1"/>
      <protection locked="0"/>
    </xf>
    <xf numFmtId="0" fontId="27" fillId="0" borderId="20" xfId="0" applyFont="1" applyFill="1" applyBorder="1">
      <alignment vertical="center"/>
    </xf>
    <xf numFmtId="0" fontId="27" fillId="0" borderId="8" xfId="0" applyFont="1" applyFill="1" applyBorder="1">
      <alignment vertical="center"/>
    </xf>
    <xf numFmtId="0" fontId="27" fillId="0" borderId="11" xfId="0" applyFont="1" applyFill="1" applyBorder="1">
      <alignment vertical="center"/>
    </xf>
    <xf numFmtId="0" fontId="37" fillId="0" borderId="0" xfId="0" applyFont="1" applyFill="1" applyBorder="1" applyAlignment="1" applyProtection="1">
      <alignment vertical="center" shrinkToFit="1"/>
      <protection locked="0"/>
    </xf>
    <xf numFmtId="0" fontId="37" fillId="0" borderId="0" xfId="0" applyFont="1" applyFill="1" applyBorder="1" applyAlignment="1">
      <alignment horizontal="center" vertical="center"/>
    </xf>
    <xf numFmtId="0" fontId="37" fillId="0" borderId="0" xfId="0" applyFont="1" applyFill="1" applyBorder="1" applyAlignment="1">
      <alignment vertical="center" textRotation="255"/>
    </xf>
    <xf numFmtId="176" fontId="37" fillId="0" borderId="0" xfId="0" applyNumberFormat="1" applyFont="1" applyFill="1" applyBorder="1" applyAlignment="1">
      <alignment vertical="center"/>
    </xf>
    <xf numFmtId="0" fontId="37" fillId="0" borderId="10" xfId="0" applyFont="1" applyFill="1" applyBorder="1" applyAlignment="1" applyProtection="1">
      <alignment vertical="center"/>
      <protection locked="0"/>
    </xf>
    <xf numFmtId="0" fontId="37" fillId="0" borderId="8" xfId="0" applyFont="1" applyFill="1" applyBorder="1" applyAlignment="1">
      <alignment vertical="center" textRotation="255"/>
    </xf>
    <xf numFmtId="0" fontId="37" fillId="0" borderId="12" xfId="0" applyFont="1" applyFill="1" applyBorder="1" applyAlignment="1" applyProtection="1">
      <alignment vertical="center"/>
      <protection locked="0"/>
    </xf>
    <xf numFmtId="0" fontId="43" fillId="0" borderId="19" xfId="0" applyFont="1" applyFill="1" applyBorder="1" applyAlignment="1">
      <alignment vertical="center" wrapText="1"/>
    </xf>
    <xf numFmtId="0" fontId="41" fillId="0" borderId="5" xfId="0" applyFont="1" applyFill="1" applyBorder="1" applyAlignment="1">
      <alignment vertical="center"/>
    </xf>
    <xf numFmtId="0" fontId="28" fillId="0" borderId="5" xfId="0" applyFont="1" applyFill="1" applyBorder="1" applyAlignment="1" applyProtection="1">
      <alignment horizontal="center" vertical="center" shrinkToFit="1"/>
      <protection locked="0"/>
    </xf>
    <xf numFmtId="0" fontId="28" fillId="0" borderId="6" xfId="0" applyFont="1" applyFill="1" applyBorder="1" applyAlignment="1" applyProtection="1">
      <alignment horizontal="center" vertical="center" shrinkToFit="1"/>
      <protection locked="0"/>
    </xf>
    <xf numFmtId="0" fontId="41" fillId="0" borderId="9" xfId="0" applyFont="1" applyFill="1" applyBorder="1" applyAlignment="1">
      <alignment vertical="center"/>
    </xf>
    <xf numFmtId="0" fontId="37" fillId="0" borderId="5" xfId="0" applyFont="1" applyFill="1" applyBorder="1" applyAlignment="1">
      <alignment horizontal="center" vertical="center"/>
    </xf>
    <xf numFmtId="0" fontId="37" fillId="0" borderId="5" xfId="0" applyFont="1" applyFill="1" applyBorder="1" applyAlignment="1" applyProtection="1">
      <alignment horizontal="left" vertical="center"/>
      <protection locked="0"/>
    </xf>
    <xf numFmtId="0" fontId="27" fillId="0" borderId="0" xfId="0" applyFont="1" applyFill="1" applyBorder="1" applyAlignment="1">
      <alignment horizontal="center" vertical="center"/>
    </xf>
    <xf numFmtId="0" fontId="37" fillId="0" borderId="0" xfId="0" applyFont="1" applyFill="1" applyBorder="1" applyAlignment="1">
      <alignment horizontal="right" vertical="center"/>
    </xf>
    <xf numFmtId="0" fontId="30" fillId="2" borderId="90" xfId="0" applyFont="1" applyFill="1" applyBorder="1" applyAlignment="1">
      <alignment vertical="center"/>
    </xf>
    <xf numFmtId="0" fontId="30" fillId="2" borderId="52" xfId="0" applyFont="1" applyFill="1" applyBorder="1" applyAlignment="1">
      <alignment vertical="center"/>
    </xf>
    <xf numFmtId="0" fontId="27" fillId="0" borderId="52" xfId="0" applyFont="1" applyFill="1" applyBorder="1" applyAlignment="1">
      <alignment vertical="center"/>
    </xf>
    <xf numFmtId="0" fontId="27" fillId="0" borderId="91" xfId="0" applyFont="1" applyFill="1" applyBorder="1" applyAlignment="1">
      <alignment vertical="center"/>
    </xf>
    <xf numFmtId="0" fontId="27" fillId="0" borderId="0" xfId="0" applyFont="1" applyFill="1" applyAlignment="1">
      <alignment vertical="center"/>
    </xf>
    <xf numFmtId="0" fontId="30" fillId="2" borderId="86" xfId="0" applyFont="1" applyFill="1" applyBorder="1" applyAlignment="1">
      <alignment horizontal="left" vertical="center"/>
    </xf>
    <xf numFmtId="0" fontId="30" fillId="2" borderId="0" xfId="0" applyFont="1" applyFill="1" applyBorder="1" applyAlignment="1">
      <alignment horizontal="left" vertical="center"/>
    </xf>
    <xf numFmtId="0" fontId="43" fillId="2" borderId="0" xfId="0" applyFont="1" applyFill="1" applyBorder="1" applyAlignment="1">
      <alignment horizontal="left" vertical="center"/>
    </xf>
    <xf numFmtId="0" fontId="43" fillId="2" borderId="87" xfId="0" applyFont="1" applyFill="1" applyBorder="1" applyAlignment="1">
      <alignment horizontal="left" vertical="center"/>
    </xf>
    <xf numFmtId="0" fontId="30" fillId="2" borderId="86" xfId="0" applyFont="1" applyFill="1" applyBorder="1" applyAlignment="1">
      <alignment vertical="center"/>
    </xf>
    <xf numFmtId="0" fontId="30" fillId="2" borderId="0" xfId="0" applyFont="1" applyFill="1" applyBorder="1" applyAlignment="1">
      <alignment vertical="center"/>
    </xf>
    <xf numFmtId="0" fontId="43" fillId="2" borderId="0" xfId="0" applyFont="1" applyFill="1" applyBorder="1" applyAlignment="1">
      <alignment vertical="center"/>
    </xf>
    <xf numFmtId="0" fontId="43" fillId="2" borderId="87" xfId="0" applyFont="1" applyFill="1" applyBorder="1" applyAlignment="1">
      <alignment vertical="center"/>
    </xf>
    <xf numFmtId="0" fontId="30" fillId="0" borderId="0" xfId="0" applyFont="1" applyFill="1" applyBorder="1" applyAlignment="1">
      <alignment vertical="center"/>
    </xf>
    <xf numFmtId="0" fontId="27" fillId="0" borderId="0" xfId="0" applyFont="1" applyFill="1" applyBorder="1" applyAlignment="1">
      <alignment vertical="center"/>
    </xf>
    <xf numFmtId="0" fontId="27" fillId="0" borderId="87" xfId="0" applyFont="1" applyFill="1" applyBorder="1" applyAlignment="1">
      <alignment vertical="center"/>
    </xf>
    <xf numFmtId="0" fontId="30"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30" fillId="0" borderId="86" xfId="0" applyFont="1" applyFill="1" applyBorder="1">
      <alignment vertical="center"/>
    </xf>
    <xf numFmtId="0" fontId="27" fillId="2" borderId="0" xfId="0" applyFont="1" applyFill="1" applyBorder="1">
      <alignment vertical="center"/>
    </xf>
    <xf numFmtId="0" fontId="27" fillId="0" borderId="87" xfId="0" applyFont="1" applyFill="1" applyBorder="1">
      <alignment vertical="center"/>
    </xf>
    <xf numFmtId="0" fontId="30" fillId="0" borderId="88" xfId="0" applyFont="1" applyFill="1" applyBorder="1">
      <alignment vertical="center"/>
    </xf>
    <xf numFmtId="0" fontId="27" fillId="0" borderId="56" xfId="0" applyFont="1" applyFill="1" applyBorder="1">
      <alignment vertical="center"/>
    </xf>
    <xf numFmtId="0" fontId="27" fillId="0" borderId="89" xfId="0" applyFont="1" applyFill="1" applyBorder="1">
      <alignment vertical="center"/>
    </xf>
    <xf numFmtId="0" fontId="44" fillId="0" borderId="0" xfId="0" applyFont="1" applyFill="1">
      <alignment vertical="center"/>
    </xf>
    <xf numFmtId="0" fontId="45" fillId="0" borderId="0" xfId="0" applyNumberFormat="1" applyFont="1" applyFill="1" applyBorder="1" applyAlignment="1">
      <alignment vertical="center"/>
    </xf>
    <xf numFmtId="178" fontId="27" fillId="5" borderId="81" xfId="4" applyNumberFormat="1" applyFont="1" applyFill="1" applyBorder="1" applyAlignment="1">
      <alignment horizontal="right" vertical="center" shrinkToFit="1"/>
    </xf>
    <xf numFmtId="178" fontId="27" fillId="0" borderId="93" xfId="4" applyNumberFormat="1" applyFont="1" applyFill="1" applyBorder="1" applyAlignment="1">
      <alignment horizontal="right" vertical="center" shrinkToFit="1"/>
    </xf>
    <xf numFmtId="178" fontId="27" fillId="0" borderId="77" xfId="4" applyNumberFormat="1" applyFont="1" applyFill="1" applyBorder="1" applyAlignment="1">
      <alignment horizontal="right" vertical="center" shrinkToFit="1"/>
    </xf>
    <xf numFmtId="178" fontId="27" fillId="0" borderId="80" xfId="4" applyNumberFormat="1" applyFont="1" applyFill="1" applyBorder="1" applyAlignment="1">
      <alignment horizontal="right" vertical="center" shrinkToFit="1"/>
    </xf>
    <xf numFmtId="0" fontId="20" fillId="0" borderId="0" xfId="0" applyFont="1" applyFill="1">
      <alignment vertical="center"/>
    </xf>
    <xf numFmtId="176" fontId="51" fillId="0" borderId="2" xfId="0" applyNumberFormat="1" applyFont="1" applyBorder="1" applyAlignment="1">
      <alignment vertical="center"/>
    </xf>
    <xf numFmtId="0" fontId="51" fillId="0" borderId="3" xfId="0" applyFont="1" applyBorder="1" applyAlignment="1">
      <alignment vertical="center"/>
    </xf>
    <xf numFmtId="0" fontId="49" fillId="0" borderId="0" xfId="0" applyFont="1">
      <alignment vertical="center"/>
    </xf>
    <xf numFmtId="0" fontId="6" fillId="0" borderId="0" xfId="0" applyFont="1" applyFill="1">
      <alignment vertical="center"/>
    </xf>
    <xf numFmtId="0" fontId="49" fillId="0" borderId="0" xfId="0" applyFont="1" applyFill="1">
      <alignment vertical="center"/>
    </xf>
    <xf numFmtId="0" fontId="52" fillId="0" borderId="0" xfId="0" applyFont="1">
      <alignment vertical="center"/>
    </xf>
    <xf numFmtId="0" fontId="53" fillId="0" borderId="0" xfId="0" applyFont="1" applyFill="1" applyAlignment="1">
      <alignment horizontal="center" vertical="center"/>
    </xf>
    <xf numFmtId="0" fontId="53" fillId="0" borderId="0" xfId="0" applyFont="1" applyFill="1" applyAlignment="1">
      <alignment horizontal="left" vertical="center"/>
    </xf>
    <xf numFmtId="0" fontId="52" fillId="0" borderId="0" xfId="0" applyFont="1" applyFill="1">
      <alignment vertical="center"/>
    </xf>
    <xf numFmtId="0" fontId="50" fillId="0" borderId="0" xfId="0" applyFont="1" applyFill="1">
      <alignment vertical="center"/>
    </xf>
    <xf numFmtId="0" fontId="50" fillId="0" borderId="0" xfId="0" applyFont="1">
      <alignment vertical="center"/>
    </xf>
    <xf numFmtId="0" fontId="50" fillId="0" borderId="0" xfId="7" applyFont="1">
      <alignment vertical="center"/>
    </xf>
    <xf numFmtId="0" fontId="53" fillId="0" borderId="0" xfId="0" applyFont="1" applyFill="1">
      <alignment vertical="center"/>
    </xf>
    <xf numFmtId="0" fontId="52" fillId="0" borderId="0" xfId="7" applyFont="1">
      <alignment vertical="center"/>
    </xf>
    <xf numFmtId="0" fontId="54" fillId="3" borderId="92" xfId="0" applyFont="1" applyFill="1" applyBorder="1" applyAlignment="1">
      <alignment horizontal="center" vertical="center" wrapText="1"/>
    </xf>
    <xf numFmtId="56" fontId="42" fillId="0" borderId="0" xfId="0" applyNumberFormat="1" applyFont="1" applyFill="1" applyAlignment="1">
      <alignment vertical="center"/>
    </xf>
    <xf numFmtId="0" fontId="42" fillId="0" borderId="0" xfId="0" applyFont="1" applyFill="1" applyAlignment="1">
      <alignment vertical="center"/>
    </xf>
    <xf numFmtId="0" fontId="55" fillId="3" borderId="79" xfId="0" applyFont="1" applyFill="1" applyBorder="1" applyAlignment="1">
      <alignment horizontal="center"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176" fontId="25" fillId="5" borderId="1" xfId="0" applyNumberFormat="1" applyFont="1" applyFill="1" applyBorder="1" applyAlignment="1">
      <alignment horizontal="right" vertical="center"/>
    </xf>
    <xf numFmtId="176" fontId="25" fillId="5" borderId="2" xfId="0" applyNumberFormat="1" applyFont="1" applyFill="1" applyBorder="1" applyAlignment="1">
      <alignment horizontal="right" vertical="center"/>
    </xf>
    <xf numFmtId="0" fontId="25" fillId="5" borderId="1" xfId="0" applyFont="1" applyFill="1" applyBorder="1" applyAlignment="1">
      <alignment horizontal="right" vertical="center"/>
    </xf>
    <xf numFmtId="0" fontId="25" fillId="5" borderId="2" xfId="0" applyFont="1" applyFill="1" applyBorder="1" applyAlignment="1">
      <alignment horizontal="right" vertical="center"/>
    </xf>
    <xf numFmtId="0" fontId="6" fillId="0" borderId="0" xfId="0" applyFont="1" applyBorder="1" applyAlignment="1">
      <alignment horizontal="center" vertical="center"/>
    </xf>
    <xf numFmtId="176" fontId="25" fillId="5" borderId="1" xfId="0" applyNumberFormat="1" applyFont="1" applyFill="1" applyBorder="1" applyAlignment="1">
      <alignment vertical="center"/>
    </xf>
    <xf numFmtId="176" fontId="25" fillId="5" borderId="2" xfId="0" applyNumberFormat="1" applyFont="1" applyFill="1" applyBorder="1" applyAlignment="1">
      <alignment vertical="center"/>
    </xf>
    <xf numFmtId="0" fontId="25" fillId="5" borderId="21" xfId="0" applyFont="1" applyFill="1" applyBorder="1" applyAlignment="1">
      <alignment vertical="center"/>
    </xf>
    <xf numFmtId="0" fontId="25" fillId="5" borderId="22" xfId="0" applyFont="1" applyFill="1" applyBorder="1" applyAlignment="1">
      <alignment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176" fontId="25" fillId="5" borderId="21" xfId="0" applyNumberFormat="1" applyFont="1" applyFill="1" applyBorder="1" applyAlignment="1">
      <alignment vertical="center"/>
    </xf>
    <xf numFmtId="176" fontId="25" fillId="5" borderId="22" xfId="0" applyNumberFormat="1" applyFont="1" applyFill="1" applyBorder="1" applyAlignment="1">
      <alignment vertical="center"/>
    </xf>
    <xf numFmtId="176" fontId="25" fillId="5" borderId="15" xfId="0" applyNumberFormat="1" applyFont="1" applyFill="1" applyBorder="1" applyAlignment="1">
      <alignment vertical="center"/>
    </xf>
    <xf numFmtId="176" fontId="25" fillId="5" borderId="7" xfId="0" applyNumberFormat="1" applyFont="1" applyFill="1" applyBorder="1" applyAlignment="1">
      <alignment vertical="center"/>
    </xf>
    <xf numFmtId="0" fontId="25" fillId="5" borderId="27" xfId="0" applyFont="1" applyFill="1" applyBorder="1" applyAlignment="1">
      <alignment vertical="center"/>
    </xf>
    <xf numFmtId="0" fontId="25" fillId="5" borderId="28" xfId="0" applyFont="1" applyFill="1" applyBorder="1" applyAlignment="1">
      <alignment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6" fillId="0" borderId="30" xfId="0" applyFont="1" applyBorder="1" applyAlignment="1">
      <alignment horizontal="left" vertical="center" wrapText="1"/>
    </xf>
    <xf numFmtId="0" fontId="26" fillId="0" borderId="31" xfId="0" applyFont="1" applyBorder="1" applyAlignment="1">
      <alignment horizontal="left" vertical="center"/>
    </xf>
    <xf numFmtId="0" fontId="26" fillId="0" borderId="32" xfId="0" applyFont="1" applyBorder="1" applyAlignment="1">
      <alignment horizontal="left" vertical="center"/>
    </xf>
    <xf numFmtId="0" fontId="26" fillId="0" borderId="33" xfId="0" applyFont="1" applyBorder="1" applyAlignment="1">
      <alignment horizontal="left" vertical="center"/>
    </xf>
    <xf numFmtId="0" fontId="26" fillId="0" borderId="34" xfId="0" applyFont="1" applyBorder="1" applyAlignment="1">
      <alignment horizontal="left" vertical="center"/>
    </xf>
    <xf numFmtId="0" fontId="26" fillId="0" borderId="35" xfId="0" applyFont="1" applyBorder="1" applyAlignment="1">
      <alignment horizontal="left" vertical="center"/>
    </xf>
    <xf numFmtId="0" fontId="25" fillId="5" borderId="1" xfId="0" applyFont="1" applyFill="1" applyBorder="1" applyAlignment="1">
      <alignment vertical="center"/>
    </xf>
    <xf numFmtId="0" fontId="25" fillId="5" borderId="2" xfId="0" applyFont="1" applyFill="1" applyBorder="1" applyAlignme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176" fontId="25" fillId="5" borderId="11" xfId="0" applyNumberFormat="1" applyFont="1" applyFill="1" applyBorder="1" applyAlignment="1">
      <alignment vertical="center"/>
    </xf>
    <xf numFmtId="176" fontId="25" fillId="5" borderId="8" xfId="0" applyNumberFormat="1" applyFont="1" applyFill="1" applyBorder="1" applyAlignment="1">
      <alignment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5" fillId="5" borderId="24" xfId="0" applyFont="1" applyFill="1" applyBorder="1" applyAlignment="1">
      <alignment vertical="center"/>
    </xf>
    <xf numFmtId="0" fontId="25" fillId="5" borderId="25" xfId="0" applyFont="1" applyFill="1" applyBorder="1" applyAlignment="1">
      <alignment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31" fillId="0" borderId="18" xfId="0" applyFont="1" applyFill="1" applyBorder="1" applyAlignment="1">
      <alignment horizontal="center" vertical="center" textRotation="255" shrinkToFit="1"/>
    </xf>
    <xf numFmtId="0" fontId="31" fillId="0" borderId="20" xfId="0" applyFont="1" applyFill="1" applyBorder="1" applyAlignment="1">
      <alignment horizontal="center" vertical="center" textRotation="255" shrinkToFit="1"/>
    </xf>
    <xf numFmtId="0" fontId="25" fillId="5" borderId="11" xfId="0" applyFont="1" applyFill="1" applyBorder="1" applyAlignment="1">
      <alignment vertical="center"/>
    </xf>
    <xf numFmtId="0" fontId="25" fillId="5" borderId="8" xfId="0" applyFont="1" applyFill="1" applyBorder="1" applyAlignment="1">
      <alignment vertic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0" fontId="25" fillId="5" borderId="13" xfId="0" applyFont="1" applyFill="1" applyBorder="1" applyAlignment="1">
      <alignment vertical="center"/>
    </xf>
    <xf numFmtId="0" fontId="25" fillId="5" borderId="14" xfId="0" applyFont="1" applyFill="1" applyBorder="1" applyAlignment="1">
      <alignment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0" fontId="25" fillId="5" borderId="15" xfId="0" applyFont="1" applyFill="1" applyBorder="1" applyAlignment="1">
      <alignment vertical="center"/>
    </xf>
    <xf numFmtId="0" fontId="25" fillId="5" borderId="7" xfId="0" applyFont="1" applyFill="1" applyBorder="1" applyAlignment="1">
      <alignment vertical="center"/>
    </xf>
    <xf numFmtId="0" fontId="24" fillId="0" borderId="7" xfId="0" applyFont="1" applyBorder="1" applyAlignment="1">
      <alignment horizontal="center" vertical="center"/>
    </xf>
    <xf numFmtId="0" fontId="24" fillId="0" borderId="17" xfId="0" applyFont="1" applyBorder="1" applyAlignment="1">
      <alignment horizontal="center" vertical="center"/>
    </xf>
    <xf numFmtId="176" fontId="25" fillId="5" borderId="24" xfId="0" applyNumberFormat="1" applyFont="1" applyFill="1" applyBorder="1" applyAlignment="1">
      <alignment vertical="center"/>
    </xf>
    <xf numFmtId="176" fontId="25" fillId="5" borderId="25" xfId="0" applyNumberFormat="1" applyFont="1" applyFill="1" applyBorder="1" applyAlignment="1">
      <alignment vertical="center"/>
    </xf>
    <xf numFmtId="176" fontId="25" fillId="5" borderId="13" xfId="0" applyNumberFormat="1" applyFont="1" applyFill="1" applyBorder="1" applyAlignment="1">
      <alignment vertical="center"/>
    </xf>
    <xf numFmtId="176" fontId="25" fillId="5" borderId="14" xfId="0" applyNumberFormat="1" applyFont="1" applyFill="1" applyBorder="1" applyAlignment="1">
      <alignment vertical="center"/>
    </xf>
    <xf numFmtId="0" fontId="25" fillId="0" borderId="18" xfId="0" applyFont="1" applyFill="1" applyBorder="1" applyAlignment="1">
      <alignment horizontal="center" vertical="center" textRotation="255" shrinkToFit="1"/>
    </xf>
    <xf numFmtId="0" fontId="25" fillId="0" borderId="20" xfId="0" applyFont="1" applyFill="1" applyBorder="1" applyAlignment="1">
      <alignment horizontal="center" vertical="center" textRotation="255" shrinkToFit="1"/>
    </xf>
    <xf numFmtId="0" fontId="24" fillId="0" borderId="0" xfId="0" applyFont="1" applyBorder="1" applyAlignment="1">
      <alignment horizontal="center" vertical="center"/>
    </xf>
    <xf numFmtId="0" fontId="24" fillId="0" borderId="10" xfId="0" applyFont="1" applyBorder="1" applyAlignment="1">
      <alignment horizontal="center" vertical="center"/>
    </xf>
    <xf numFmtId="176" fontId="25" fillId="5" borderId="27" xfId="0" applyNumberFormat="1" applyFont="1" applyFill="1" applyBorder="1" applyAlignment="1">
      <alignment vertical="center"/>
    </xf>
    <xf numFmtId="176" fontId="25" fillId="5" borderId="28" xfId="0" applyNumberFormat="1" applyFont="1" applyFill="1" applyBorder="1" applyAlignment="1">
      <alignmen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2" xfId="0" applyFont="1" applyBorder="1" applyAlignment="1">
      <alignment horizontal="center" vertical="top" wrapText="1"/>
    </xf>
    <xf numFmtId="0" fontId="26" fillId="0" borderId="3" xfId="0" applyFont="1" applyBorder="1" applyAlignment="1">
      <alignment horizontal="center" vertical="top" wrapText="1"/>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25" fillId="0" borderId="19" xfId="0" applyFont="1" applyFill="1" applyBorder="1" applyAlignment="1">
      <alignment horizontal="center" vertical="center" textRotation="255"/>
    </xf>
    <xf numFmtId="0" fontId="25" fillId="0" borderId="20" xfId="0" applyFont="1" applyFill="1" applyBorder="1" applyAlignment="1">
      <alignment horizontal="center" vertical="center" textRotation="255"/>
    </xf>
    <xf numFmtId="0" fontId="25" fillId="0" borderId="18" xfId="0" applyFont="1" applyFill="1" applyBorder="1" applyAlignment="1">
      <alignment horizontal="center" vertical="center" textRotation="255"/>
    </xf>
    <xf numFmtId="0" fontId="25" fillId="5" borderId="9" xfId="0" applyFont="1" applyFill="1" applyBorder="1" applyAlignment="1">
      <alignment vertical="center"/>
    </xf>
    <xf numFmtId="0" fontId="25" fillId="5" borderId="0" xfId="0" applyFont="1" applyFill="1" applyBorder="1" applyAlignment="1">
      <alignment vertical="center"/>
    </xf>
    <xf numFmtId="0" fontId="47" fillId="0" borderId="1" xfId="0" applyFont="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9" fillId="5" borderId="1" xfId="0" applyFont="1" applyFill="1" applyBorder="1" applyAlignment="1">
      <alignment horizontal="right" vertical="center" wrapText="1"/>
    </xf>
    <xf numFmtId="0" fontId="50" fillId="0" borderId="2" xfId="0" applyFont="1" applyBorder="1" applyAlignment="1">
      <alignment horizontal="right" vertical="center" wrapText="1"/>
    </xf>
    <xf numFmtId="0" fontId="25" fillId="0" borderId="0" xfId="0" applyFont="1" applyAlignment="1">
      <alignment horizontal="center" vertical="center"/>
    </xf>
    <xf numFmtId="0" fontId="25" fillId="4" borderId="1" xfId="0" applyFont="1" applyFill="1" applyBorder="1" applyAlignment="1">
      <alignment vertical="center"/>
    </xf>
    <xf numFmtId="0" fontId="25" fillId="4" borderId="2" xfId="0" applyFont="1" applyFill="1" applyBorder="1" applyAlignment="1">
      <alignment vertical="center"/>
    </xf>
    <xf numFmtId="0" fontId="25" fillId="4" borderId="3" xfId="0" applyFont="1" applyFill="1" applyBorder="1" applyAlignment="1">
      <alignment vertical="center"/>
    </xf>
    <xf numFmtId="0" fontId="25" fillId="0" borderId="18" xfId="0" applyFont="1" applyBorder="1" applyAlignment="1">
      <alignment horizontal="center" vertical="center" textRotation="255"/>
    </xf>
    <xf numFmtId="0" fontId="25" fillId="0" borderId="19" xfId="0" applyFont="1" applyBorder="1" applyAlignment="1">
      <alignment horizontal="center" vertical="center" textRotation="255"/>
    </xf>
    <xf numFmtId="0" fontId="25" fillId="0" borderId="20" xfId="0" applyFont="1" applyBorder="1" applyAlignment="1">
      <alignment horizontal="center" vertical="center" textRotation="255"/>
    </xf>
    <xf numFmtId="49" fontId="25" fillId="4" borderId="5" xfId="0" applyNumberFormat="1" applyFont="1" applyFill="1" applyBorder="1" applyAlignment="1">
      <alignment horizontal="center" vertical="center"/>
    </xf>
    <xf numFmtId="0" fontId="25" fillId="4" borderId="9" xfId="0" applyFont="1" applyFill="1" applyBorder="1" applyAlignment="1">
      <alignment vertical="center"/>
    </xf>
    <xf numFmtId="0" fontId="25" fillId="4" borderId="0" xfId="0" applyFont="1" applyFill="1" applyBorder="1" applyAlignment="1">
      <alignment vertical="center"/>
    </xf>
    <xf numFmtId="0" fontId="25" fillId="4" borderId="10" xfId="0" applyFont="1" applyFill="1" applyBorder="1" applyAlignment="1">
      <alignment vertical="center"/>
    </xf>
    <xf numFmtId="0" fontId="25" fillId="4" borderId="11" xfId="0" applyFont="1" applyFill="1" applyBorder="1" applyAlignment="1">
      <alignment vertical="center"/>
    </xf>
    <xf numFmtId="0" fontId="25" fillId="4" borderId="8" xfId="0" applyFont="1" applyFill="1" applyBorder="1" applyAlignment="1">
      <alignment vertical="center"/>
    </xf>
    <xf numFmtId="0" fontId="25" fillId="4" borderId="12" xfId="0" applyFont="1" applyFill="1" applyBorder="1" applyAlignment="1">
      <alignment vertical="center"/>
    </xf>
    <xf numFmtId="0" fontId="25" fillId="4" borderId="15" xfId="0" applyFont="1" applyFill="1" applyBorder="1" applyAlignment="1">
      <alignment vertical="center"/>
    </xf>
    <xf numFmtId="0" fontId="25" fillId="4" borderId="7" xfId="0" applyFont="1" applyFill="1" applyBorder="1" applyAlignment="1">
      <alignment vertical="center"/>
    </xf>
    <xf numFmtId="0" fontId="25" fillId="4" borderId="17" xfId="0" applyFont="1" applyFill="1" applyBorder="1" applyAlignment="1">
      <alignment vertical="center"/>
    </xf>
    <xf numFmtId="0" fontId="25" fillId="4" borderId="13" xfId="0" applyFont="1" applyFill="1" applyBorder="1" applyAlignment="1">
      <alignment vertical="center"/>
    </xf>
    <xf numFmtId="0" fontId="25" fillId="4" borderId="14" xfId="0" applyFont="1" applyFill="1" applyBorder="1" applyAlignment="1">
      <alignment vertical="center"/>
    </xf>
    <xf numFmtId="0" fontId="25" fillId="4" borderId="16" xfId="0" applyFont="1" applyFill="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6" xfId="0" applyFont="1" applyBorder="1" applyAlignment="1">
      <alignment vertical="center"/>
    </xf>
    <xf numFmtId="0" fontId="25" fillId="0" borderId="9" xfId="0" applyFont="1" applyBorder="1" applyAlignment="1">
      <alignment vertical="center"/>
    </xf>
    <xf numFmtId="0" fontId="25" fillId="0" borderId="0"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5" fillId="0" borderId="8" xfId="0" applyFont="1" applyBorder="1" applyAlignment="1">
      <alignment vertical="center"/>
    </xf>
    <xf numFmtId="0" fontId="25" fillId="0" borderId="12" xfId="0" applyFont="1" applyBorder="1" applyAlignment="1">
      <alignment vertical="center"/>
    </xf>
    <xf numFmtId="178" fontId="9" fillId="0" borderId="11" xfId="0" applyNumberFormat="1" applyFont="1" applyBorder="1" applyAlignment="1">
      <alignment horizontal="center" vertical="center" shrinkToFit="1"/>
    </xf>
    <xf numFmtId="178" fontId="9" fillId="0" borderId="8" xfId="0" applyNumberFormat="1" applyFont="1" applyBorder="1" applyAlignment="1">
      <alignment horizontal="center" vertical="center" shrinkToFit="1"/>
    </xf>
    <xf numFmtId="0" fontId="28" fillId="3" borderId="37" xfId="0" applyFont="1" applyFill="1" applyBorder="1" applyAlignment="1">
      <alignment horizontal="center" vertical="center"/>
    </xf>
    <xf numFmtId="0" fontId="28" fillId="3" borderId="38"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177" fontId="11" fillId="4" borderId="43" xfId="4" applyNumberFormat="1" applyFont="1" applyFill="1" applyBorder="1" applyAlignment="1">
      <alignment vertical="center" shrinkToFit="1"/>
    </xf>
    <xf numFmtId="177" fontId="11" fillId="4" borderId="44" xfId="4" applyNumberFormat="1" applyFont="1" applyFill="1" applyBorder="1" applyAlignment="1">
      <alignment vertical="center" shrinkToFit="1"/>
    </xf>
    <xf numFmtId="0" fontId="11" fillId="4" borderId="46" xfId="0" applyFont="1" applyFill="1" applyBorder="1" applyAlignment="1">
      <alignment vertical="center" shrinkToFit="1"/>
    </xf>
    <xf numFmtId="0" fontId="11" fillId="4" borderId="43" xfId="0" applyFont="1" applyFill="1" applyBorder="1" applyAlignment="1">
      <alignment vertical="center" shrinkToFit="1"/>
    </xf>
    <xf numFmtId="0" fontId="11" fillId="4" borderId="44" xfId="0" applyFont="1" applyFill="1" applyBorder="1" applyAlignment="1">
      <alignment vertical="center" shrinkToFit="1"/>
    </xf>
    <xf numFmtId="0" fontId="11" fillId="4" borderId="45" xfId="0" applyFont="1" applyFill="1" applyBorder="1" applyAlignment="1">
      <alignment vertical="center" shrinkToFit="1"/>
    </xf>
    <xf numFmtId="0" fontId="11" fillId="4" borderId="47" xfId="0" applyFont="1" applyFill="1" applyBorder="1" applyAlignment="1">
      <alignment vertical="center" shrinkToFit="1"/>
    </xf>
    <xf numFmtId="0" fontId="11" fillId="4" borderId="48" xfId="0" applyFont="1" applyFill="1" applyBorder="1" applyAlignment="1">
      <alignment vertical="center" shrinkToFit="1"/>
    </xf>
    <xf numFmtId="0" fontId="11" fillId="4" borderId="49" xfId="0" applyFont="1" applyFill="1" applyBorder="1" applyAlignment="1">
      <alignment vertical="center" shrinkToFit="1"/>
    </xf>
    <xf numFmtId="177" fontId="11" fillId="4" borderId="47" xfId="4" applyNumberFormat="1" applyFont="1" applyFill="1" applyBorder="1" applyAlignment="1">
      <alignment vertical="center" shrinkToFit="1"/>
    </xf>
    <xf numFmtId="177" fontId="11" fillId="4" borderId="48" xfId="4" applyNumberFormat="1" applyFont="1" applyFill="1" applyBorder="1" applyAlignment="1">
      <alignment vertical="center" shrinkToFit="1"/>
    </xf>
    <xf numFmtId="0" fontId="11" fillId="4" borderId="50" xfId="0" applyFont="1" applyFill="1" applyBorder="1" applyAlignment="1">
      <alignment vertical="center" shrinkToFit="1"/>
    </xf>
    <xf numFmtId="49" fontId="37" fillId="0" borderId="4" xfId="0" applyNumberFormat="1"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49" fontId="37" fillId="0" borderId="6" xfId="0" applyNumberFormat="1" applyFont="1" applyFill="1" applyBorder="1" applyAlignment="1">
      <alignment horizontal="center" vertical="center" wrapText="1"/>
    </xf>
    <xf numFmtId="49" fontId="37" fillId="0" borderId="9" xfId="0" applyNumberFormat="1" applyFont="1" applyFill="1" applyBorder="1" applyAlignment="1">
      <alignment horizontal="center" vertical="center" wrapText="1"/>
    </xf>
    <xf numFmtId="49" fontId="37" fillId="0" borderId="0" xfId="0" applyNumberFormat="1" applyFont="1" applyFill="1" applyBorder="1" applyAlignment="1">
      <alignment horizontal="center" vertical="center" wrapText="1"/>
    </xf>
    <xf numFmtId="49" fontId="37" fillId="0" borderId="10" xfId="0" applyNumberFormat="1" applyFont="1" applyFill="1" applyBorder="1" applyAlignment="1">
      <alignment horizontal="center" vertical="center" wrapText="1"/>
    </xf>
    <xf numFmtId="49" fontId="37" fillId="0" borderId="11" xfId="0" applyNumberFormat="1" applyFont="1" applyFill="1" applyBorder="1" applyAlignment="1">
      <alignment horizontal="center" vertical="center" wrapText="1"/>
    </xf>
    <xf numFmtId="49" fontId="37" fillId="0" borderId="8" xfId="0" applyNumberFormat="1" applyFont="1" applyFill="1" applyBorder="1" applyAlignment="1">
      <alignment horizontal="center" vertical="center" wrapText="1"/>
    </xf>
    <xf numFmtId="49" fontId="37" fillId="0" borderId="12" xfId="0" applyNumberFormat="1" applyFont="1" applyFill="1" applyBorder="1" applyAlignment="1">
      <alignment horizontal="center" vertical="center" wrapText="1"/>
    </xf>
    <xf numFmtId="0" fontId="11" fillId="4" borderId="39" xfId="0" applyFont="1" applyFill="1" applyBorder="1" applyAlignment="1">
      <alignment vertical="center" shrinkToFit="1"/>
    </xf>
    <xf numFmtId="0" fontId="11" fillId="4" borderId="40" xfId="0" applyFont="1" applyFill="1" applyBorder="1" applyAlignment="1">
      <alignment vertical="center" shrinkToFit="1"/>
    </xf>
    <xf numFmtId="0" fontId="11" fillId="4" borderId="41" xfId="0" applyFont="1" applyFill="1" applyBorder="1" applyAlignment="1">
      <alignment vertical="center" shrinkToFit="1"/>
    </xf>
    <xf numFmtId="177" fontId="11" fillId="4" borderId="39" xfId="4" applyNumberFormat="1" applyFont="1" applyFill="1" applyBorder="1" applyAlignment="1">
      <alignment vertical="center" shrinkToFit="1"/>
    </xf>
    <xf numFmtId="177" fontId="11" fillId="4" borderId="40" xfId="4" applyNumberFormat="1" applyFont="1" applyFill="1" applyBorder="1" applyAlignment="1">
      <alignment vertical="center" shrinkToFit="1"/>
    </xf>
    <xf numFmtId="0" fontId="11" fillId="4" borderId="42" xfId="0" applyFont="1" applyFill="1" applyBorder="1" applyAlignment="1">
      <alignment vertical="center" shrinkToFit="1"/>
    </xf>
    <xf numFmtId="0" fontId="6" fillId="4" borderId="13"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49" fontId="13"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64"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49" fontId="13" fillId="0" borderId="66" xfId="0" applyNumberFormat="1" applyFont="1" applyFill="1" applyBorder="1" applyAlignment="1">
      <alignment horizontal="center" vertical="center" wrapText="1"/>
    </xf>
    <xf numFmtId="0" fontId="11" fillId="4" borderId="67" xfId="0" applyFont="1" applyFill="1" applyBorder="1" applyAlignment="1">
      <alignment vertical="center" shrinkToFit="1"/>
    </xf>
    <xf numFmtId="0" fontId="11" fillId="4" borderId="68" xfId="0" applyFont="1" applyFill="1" applyBorder="1" applyAlignment="1">
      <alignment vertical="center" shrinkToFit="1"/>
    </xf>
    <xf numFmtId="0" fontId="11" fillId="4" borderId="69" xfId="0" applyFont="1" applyFill="1" applyBorder="1" applyAlignment="1">
      <alignment vertical="center" shrinkToFit="1"/>
    </xf>
    <xf numFmtId="177" fontId="11" fillId="4" borderId="67" xfId="4" applyNumberFormat="1" applyFont="1" applyFill="1" applyBorder="1" applyAlignment="1">
      <alignment vertical="center" shrinkToFit="1"/>
    </xf>
    <xf numFmtId="177" fontId="11" fillId="4" borderId="68" xfId="4" applyNumberFormat="1" applyFont="1" applyFill="1" applyBorder="1" applyAlignment="1">
      <alignment vertical="center" shrinkToFit="1"/>
    </xf>
    <xf numFmtId="0" fontId="11" fillId="4" borderId="70" xfId="0" applyFont="1" applyFill="1" applyBorder="1" applyAlignment="1">
      <alignment vertical="center" shrinkToFit="1"/>
    </xf>
    <xf numFmtId="49" fontId="37" fillId="0" borderId="64" xfId="0" applyNumberFormat="1" applyFont="1" applyFill="1" applyBorder="1" applyAlignment="1">
      <alignment horizontal="center" vertical="center" wrapText="1"/>
    </xf>
    <xf numFmtId="49" fontId="37" fillId="0" borderId="65" xfId="0" applyNumberFormat="1" applyFont="1" applyFill="1" applyBorder="1" applyAlignment="1">
      <alignment horizontal="center" vertical="center" wrapText="1"/>
    </xf>
    <xf numFmtId="49" fontId="37" fillId="0" borderId="66" xfId="0" applyNumberFormat="1" applyFont="1" applyFill="1" applyBorder="1" applyAlignment="1">
      <alignment horizontal="center" vertical="center" wrapText="1"/>
    </xf>
    <xf numFmtId="0" fontId="11" fillId="4" borderId="55" xfId="0" applyFont="1" applyFill="1" applyBorder="1" applyAlignment="1">
      <alignment vertical="center" shrinkToFit="1"/>
    </xf>
    <xf numFmtId="0" fontId="11" fillId="4" borderId="56" xfId="0" applyFont="1" applyFill="1" applyBorder="1" applyAlignment="1">
      <alignment vertical="center" shrinkToFit="1"/>
    </xf>
    <xf numFmtId="0" fontId="11" fillId="4" borderId="57" xfId="0" applyFont="1" applyFill="1" applyBorder="1" applyAlignment="1">
      <alignment vertical="center" shrinkToFit="1"/>
    </xf>
    <xf numFmtId="177" fontId="11" fillId="4" borderId="55" xfId="4" applyNumberFormat="1" applyFont="1" applyFill="1" applyBorder="1" applyAlignment="1">
      <alignment vertical="center" shrinkToFit="1"/>
    </xf>
    <xf numFmtId="177" fontId="11" fillId="4" borderId="56" xfId="4" applyNumberFormat="1" applyFont="1" applyFill="1" applyBorder="1" applyAlignment="1">
      <alignment vertical="center" shrinkToFit="1"/>
    </xf>
    <xf numFmtId="0" fontId="11" fillId="4" borderId="58" xfId="0" applyFont="1" applyFill="1" applyBorder="1" applyAlignment="1">
      <alignment vertical="center" shrinkToFit="1"/>
    </xf>
    <xf numFmtId="0" fontId="11" fillId="4" borderId="51" xfId="0" applyFont="1" applyFill="1" applyBorder="1" applyAlignment="1">
      <alignment vertical="center" shrinkToFit="1"/>
    </xf>
    <xf numFmtId="0" fontId="11" fillId="4" borderId="52" xfId="0" applyFont="1" applyFill="1" applyBorder="1" applyAlignment="1">
      <alignment vertical="center" shrinkToFit="1"/>
    </xf>
    <xf numFmtId="0" fontId="11" fillId="4" borderId="53" xfId="0" applyFont="1" applyFill="1" applyBorder="1" applyAlignment="1">
      <alignment vertical="center" shrinkToFit="1"/>
    </xf>
    <xf numFmtId="177" fontId="11" fillId="4" borderId="51" xfId="4" applyNumberFormat="1" applyFont="1" applyFill="1" applyBorder="1" applyAlignment="1">
      <alignment vertical="center" shrinkToFit="1"/>
    </xf>
    <xf numFmtId="177" fontId="11" fillId="4" borderId="52" xfId="4" applyNumberFormat="1" applyFont="1" applyFill="1" applyBorder="1" applyAlignment="1">
      <alignment vertical="center" shrinkToFit="1"/>
    </xf>
    <xf numFmtId="0" fontId="11" fillId="4" borderId="54" xfId="0" applyFont="1" applyFill="1" applyBorder="1" applyAlignment="1">
      <alignment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10" fillId="4" borderId="8" xfId="0" applyFont="1" applyFill="1" applyBorder="1" applyAlignment="1">
      <alignment horizontal="center" vertical="center" shrinkToFit="1"/>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vertical="center"/>
    </xf>
    <xf numFmtId="0" fontId="42" fillId="0" borderId="1" xfId="0" applyFont="1" applyFill="1" applyBorder="1" applyAlignment="1">
      <alignment horizontal="left" vertical="center" wrapText="1"/>
    </xf>
    <xf numFmtId="0" fontId="42" fillId="0" borderId="2" xfId="0" applyFont="1" applyFill="1" applyBorder="1" applyAlignment="1">
      <alignment horizontal="left" vertical="center" wrapText="1"/>
    </xf>
    <xf numFmtId="49" fontId="6" fillId="4" borderId="5" xfId="0" applyNumberFormat="1" applyFont="1" applyFill="1" applyBorder="1" applyAlignment="1">
      <alignment horizontal="center" vertical="center" shrinkToFit="1"/>
    </xf>
    <xf numFmtId="0" fontId="6" fillId="4" borderId="1" xfId="0" applyFont="1" applyFill="1" applyBorder="1" applyAlignment="1">
      <alignment vertical="center" shrinkToFit="1"/>
    </xf>
    <xf numFmtId="0" fontId="6" fillId="4" borderId="2" xfId="0" applyFont="1" applyFill="1" applyBorder="1" applyAlignment="1">
      <alignment vertical="center" shrinkToFit="1"/>
    </xf>
    <xf numFmtId="0" fontId="6" fillId="4" borderId="3" xfId="0" applyFont="1" applyFill="1" applyBorder="1" applyAlignment="1">
      <alignment vertical="center" shrinkToFit="1"/>
    </xf>
    <xf numFmtId="0" fontId="6" fillId="4" borderId="11"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11" fillId="0" borderId="2" xfId="0" applyFont="1" applyFill="1" applyBorder="1" applyAlignment="1" applyProtection="1">
      <alignment vertical="top" wrapText="1"/>
      <protection locked="0"/>
    </xf>
    <xf numFmtId="0" fontId="0" fillId="0" borderId="2" xfId="0" applyFont="1" applyBorder="1" applyAlignment="1">
      <alignment vertical="center" wrapText="1"/>
    </xf>
    <xf numFmtId="0" fontId="0" fillId="0" borderId="3" xfId="0" applyFont="1" applyBorder="1" applyAlignment="1">
      <alignment vertical="center" wrapText="1"/>
    </xf>
    <xf numFmtId="0" fontId="37" fillId="0" borderId="1" xfId="0" applyFont="1" applyFill="1" applyBorder="1" applyAlignment="1">
      <alignment vertical="center"/>
    </xf>
    <xf numFmtId="0" fontId="37" fillId="0" borderId="2" xfId="0" applyFont="1" applyFill="1" applyBorder="1" applyAlignment="1">
      <alignment vertical="center"/>
    </xf>
    <xf numFmtId="0" fontId="37" fillId="0" borderId="3" xfId="0" applyFont="1" applyFill="1" applyBorder="1" applyAlignment="1">
      <alignment vertical="center"/>
    </xf>
    <xf numFmtId="0" fontId="46" fillId="0" borderId="1" xfId="0" applyFont="1" applyFill="1" applyBorder="1" applyAlignment="1">
      <alignment horizontal="center" vertical="center"/>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176" fontId="7" fillId="5" borderId="1" xfId="0" applyNumberFormat="1" applyFont="1" applyFill="1" applyBorder="1" applyAlignment="1">
      <alignment vertical="center" shrinkToFit="1"/>
    </xf>
    <xf numFmtId="176" fontId="7" fillId="5" borderId="2" xfId="0" applyNumberFormat="1" applyFont="1" applyFill="1" applyBorder="1" applyAlignment="1">
      <alignment vertical="center" shrinkToFi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6" xfId="0" applyFont="1" applyFill="1" applyBorder="1" applyAlignment="1">
      <alignment horizontal="center" vertical="center"/>
    </xf>
    <xf numFmtId="178" fontId="7" fillId="5" borderId="1" xfId="0" applyNumberFormat="1" applyFont="1" applyFill="1" applyBorder="1" applyAlignment="1">
      <alignment horizontal="center" vertical="center" shrinkToFit="1"/>
    </xf>
    <xf numFmtId="178" fontId="7" fillId="5" borderId="2" xfId="0" applyNumberFormat="1" applyFont="1" applyFill="1" applyBorder="1" applyAlignment="1">
      <alignment horizontal="center" vertical="center" shrinkToFit="1"/>
    </xf>
    <xf numFmtId="0" fontId="43" fillId="0" borderId="0" xfId="0" applyFont="1" applyFill="1" applyBorder="1" applyAlignment="1">
      <alignment horizontal="left" vertical="center" wrapText="1"/>
    </xf>
    <xf numFmtId="0" fontId="43" fillId="0" borderId="10" xfId="0" applyFont="1" applyFill="1" applyBorder="1" applyAlignment="1">
      <alignment horizontal="left" vertical="center" wrapText="1"/>
    </xf>
    <xf numFmtId="0" fontId="43" fillId="0" borderId="8" xfId="0" applyFont="1" applyFill="1" applyBorder="1" applyAlignment="1">
      <alignment horizontal="left" vertical="center" wrapText="1"/>
    </xf>
    <xf numFmtId="0" fontId="43" fillId="0" borderId="12" xfId="0" applyFont="1" applyFill="1" applyBorder="1" applyAlignment="1">
      <alignment horizontal="left" vertical="center" wrapText="1"/>
    </xf>
    <xf numFmtId="49" fontId="13" fillId="0" borderId="60" xfId="0" applyNumberFormat="1" applyFont="1" applyFill="1" applyBorder="1" applyAlignment="1">
      <alignment vertical="center" wrapText="1"/>
    </xf>
    <xf numFmtId="49" fontId="13" fillId="0" borderId="61" xfId="0" applyNumberFormat="1" applyFont="1" applyFill="1" applyBorder="1" applyAlignment="1">
      <alignment vertical="center" wrapText="1"/>
    </xf>
    <xf numFmtId="49" fontId="13" fillId="0" borderId="62" xfId="0" applyNumberFormat="1" applyFont="1" applyFill="1" applyBorder="1" applyAlignment="1">
      <alignment vertical="center" wrapText="1"/>
    </xf>
    <xf numFmtId="177" fontId="9" fillId="5" borderId="11" xfId="4" applyNumberFormat="1" applyFont="1" applyFill="1" applyBorder="1" applyAlignment="1">
      <alignment vertical="center" shrinkToFit="1"/>
    </xf>
    <xf numFmtId="177" fontId="9" fillId="5" borderId="8" xfId="4" applyNumberFormat="1" applyFont="1" applyFill="1" applyBorder="1" applyAlignment="1">
      <alignment vertical="center" shrinkToFit="1"/>
    </xf>
    <xf numFmtId="0" fontId="9" fillId="0" borderId="63" xfId="0" applyFont="1" applyFill="1" applyBorder="1" applyAlignme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9" fillId="0" borderId="36"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10" fillId="6" borderId="1" xfId="0" applyFont="1" applyFill="1" applyBorder="1" applyAlignment="1" applyProtection="1">
      <alignment horizontal="center" vertical="center" wrapText="1"/>
      <protection locked="0"/>
    </xf>
    <xf numFmtId="0" fontId="10" fillId="6" borderId="2"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wrapText="1"/>
      <protection locked="0"/>
    </xf>
    <xf numFmtId="0" fontId="30" fillId="2" borderId="86" xfId="0" applyFont="1" applyFill="1" applyBorder="1" applyAlignment="1">
      <alignment horizontal="left" vertical="center" wrapText="1"/>
    </xf>
    <xf numFmtId="0" fontId="30" fillId="2" borderId="0" xfId="0" applyFont="1" applyFill="1" applyBorder="1" applyAlignment="1">
      <alignment horizontal="left" vertical="center"/>
    </xf>
    <xf numFmtId="0" fontId="30" fillId="2" borderId="86" xfId="0" applyFont="1" applyFill="1" applyBorder="1" applyAlignment="1">
      <alignment horizontal="left" vertical="center"/>
    </xf>
    <xf numFmtId="38" fontId="9" fillId="5" borderId="11" xfId="4" applyFont="1" applyFill="1" applyBorder="1" applyAlignment="1">
      <alignment vertical="center" shrinkToFit="1"/>
    </xf>
    <xf numFmtId="38" fontId="9" fillId="5" borderId="8" xfId="4" applyFont="1" applyFill="1" applyBorder="1" applyAlignment="1">
      <alignment vertical="center" shrinkToFit="1"/>
    </xf>
    <xf numFmtId="0" fontId="6" fillId="0" borderId="18"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0" fillId="0" borderId="11" xfId="0" applyFont="1" applyFill="1" applyBorder="1" applyAlignment="1">
      <alignment vertical="center"/>
    </xf>
    <xf numFmtId="0" fontId="10" fillId="0" borderId="8" xfId="0" applyFont="1" applyFill="1" applyBorder="1" applyAlignment="1">
      <alignment vertical="center"/>
    </xf>
    <xf numFmtId="0" fontId="10" fillId="0" borderId="12" xfId="0" applyFont="1" applyFill="1" applyBorder="1" applyAlignment="1">
      <alignment vertical="center"/>
    </xf>
    <xf numFmtId="49" fontId="6" fillId="4" borderId="11" xfId="0" applyNumberFormat="1" applyFont="1" applyFill="1" applyBorder="1" applyAlignment="1">
      <alignment horizontal="center" vertical="center" shrinkToFit="1"/>
    </xf>
    <xf numFmtId="49" fontId="6" fillId="4" borderId="8" xfId="0" applyNumberFormat="1" applyFont="1" applyFill="1" applyBorder="1" applyAlignment="1">
      <alignment horizontal="center" vertical="center" shrinkToFit="1"/>
    </xf>
    <xf numFmtId="49" fontId="6" fillId="4" borderId="12" xfId="0" applyNumberFormat="1" applyFont="1" applyFill="1" applyBorder="1" applyAlignment="1">
      <alignment horizontal="center" vertical="center" shrinkToFit="1"/>
    </xf>
    <xf numFmtId="0" fontId="7" fillId="6" borderId="1" xfId="0" applyFont="1" applyFill="1" applyBorder="1" applyAlignment="1">
      <alignment vertical="center" shrinkToFit="1"/>
    </xf>
    <xf numFmtId="0" fontId="7" fillId="6" borderId="2" xfId="0" applyFont="1" applyFill="1" applyBorder="1" applyAlignment="1">
      <alignment vertical="center" shrinkToFit="1"/>
    </xf>
    <xf numFmtId="0" fontId="7" fillId="6" borderId="3" xfId="0" applyFont="1" applyFill="1" applyBorder="1" applyAlignment="1">
      <alignment vertical="center" shrinkToFit="1"/>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83" xfId="0" applyNumberFormat="1" applyFont="1" applyFill="1" applyBorder="1" applyAlignment="1">
      <alignment horizontal="center" vertical="center"/>
    </xf>
    <xf numFmtId="0" fontId="0" fillId="0" borderId="63"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29" fillId="0" borderId="4" xfId="0" applyNumberFormat="1" applyFont="1" applyFill="1" applyBorder="1" applyAlignment="1">
      <alignment horizontal="center" vertical="center" wrapText="1"/>
    </xf>
    <xf numFmtId="0" fontId="29" fillId="0" borderId="5" xfId="0" applyNumberFormat="1" applyFont="1" applyFill="1" applyBorder="1" applyAlignment="1">
      <alignment horizontal="center" vertical="center" wrapText="1"/>
    </xf>
    <xf numFmtId="0" fontId="29" fillId="0" borderId="6" xfId="0" applyNumberFormat="1" applyFont="1" applyFill="1" applyBorder="1" applyAlignment="1">
      <alignment horizontal="center" vertical="center" wrapText="1"/>
    </xf>
    <xf numFmtId="0" fontId="0" fillId="5" borderId="36" xfId="0" applyFont="1" applyFill="1" applyBorder="1" applyAlignment="1">
      <alignment horizontal="right" vertical="center"/>
    </xf>
    <xf numFmtId="0" fontId="0" fillId="4" borderId="36" xfId="0" applyNumberFormat="1" applyFont="1" applyFill="1" applyBorder="1" applyAlignment="1">
      <alignment horizontal="center" vertical="center"/>
    </xf>
    <xf numFmtId="0" fontId="0" fillId="4" borderId="4" xfId="0" applyNumberFormat="1" applyFont="1" applyFill="1" applyBorder="1" applyAlignment="1">
      <alignment horizontal="center" vertical="center"/>
    </xf>
    <xf numFmtId="0" fontId="0" fillId="4" borderId="11" xfId="0" applyNumberFormat="1" applyFont="1" applyFill="1" applyBorder="1" applyAlignment="1">
      <alignment horizontal="center" vertical="center"/>
    </xf>
    <xf numFmtId="176" fontId="0" fillId="4" borderId="18" xfId="0" applyNumberFormat="1" applyFont="1" applyFill="1" applyBorder="1" applyAlignment="1">
      <alignment horizontal="right" vertical="center"/>
    </xf>
    <xf numFmtId="176" fontId="0" fillId="4" borderId="20" xfId="0" applyNumberFormat="1" applyFont="1" applyFill="1" applyBorder="1" applyAlignment="1">
      <alignment horizontal="right" vertical="center"/>
    </xf>
    <xf numFmtId="3" fontId="0" fillId="0" borderId="18" xfId="0" applyNumberFormat="1" applyFont="1" applyFill="1" applyBorder="1" applyAlignment="1">
      <alignment horizontal="right" vertical="center"/>
    </xf>
    <xf numFmtId="0" fontId="0" fillId="0" borderId="20" xfId="0" applyNumberFormat="1" applyFont="1" applyFill="1" applyBorder="1" applyAlignment="1">
      <alignment horizontal="right" vertical="center"/>
    </xf>
    <xf numFmtId="0" fontId="0" fillId="4" borderId="18" xfId="0" applyNumberFormat="1" applyFont="1" applyFill="1" applyBorder="1" applyAlignment="1">
      <alignment horizontal="right" vertical="center"/>
    </xf>
    <xf numFmtId="0" fontId="0" fillId="4" borderId="20" xfId="0" applyNumberFormat="1" applyFont="1" applyFill="1" applyBorder="1" applyAlignment="1">
      <alignment horizontal="right" vertical="center"/>
    </xf>
    <xf numFmtId="0" fontId="0" fillId="5" borderId="18" xfId="0" applyNumberFormat="1" applyFont="1" applyFill="1" applyBorder="1" applyAlignment="1">
      <alignment horizontal="right" vertical="center"/>
    </xf>
    <xf numFmtId="0" fontId="0" fillId="5" borderId="20" xfId="0" applyNumberFormat="1" applyFont="1" applyFill="1" applyBorder="1" applyAlignment="1">
      <alignment horizontal="right" vertical="center"/>
    </xf>
    <xf numFmtId="176" fontId="0" fillId="5" borderId="18" xfId="0" applyNumberFormat="1" applyFont="1" applyFill="1" applyBorder="1" applyAlignment="1">
      <alignment horizontal="right" vertical="center"/>
    </xf>
    <xf numFmtId="176" fontId="0" fillId="5" borderId="20" xfId="0" applyNumberFormat="1" applyFont="1" applyFill="1" applyBorder="1" applyAlignment="1">
      <alignment horizontal="right" vertical="center"/>
    </xf>
    <xf numFmtId="3" fontId="0" fillId="0" borderId="36" xfId="0" applyNumberFormat="1" applyFont="1" applyBorder="1" applyAlignment="1">
      <alignment horizontal="right" vertical="center"/>
    </xf>
    <xf numFmtId="0" fontId="0" fillId="0" borderId="0" xfId="0" applyNumberFormat="1" applyFont="1" applyFill="1" applyBorder="1" applyAlignment="1">
      <alignment horizontal="center" vertical="center"/>
    </xf>
    <xf numFmtId="0" fontId="0" fillId="0" borderId="83" xfId="0" applyNumberFormat="1" applyFont="1" applyFill="1" applyBorder="1" applyAlignment="1">
      <alignment horizontal="right" vertical="center"/>
    </xf>
    <xf numFmtId="0" fontId="0" fillId="0" borderId="63" xfId="0" applyNumberFormat="1" applyFont="1" applyFill="1" applyBorder="1" applyAlignment="1">
      <alignment horizontal="right" vertical="center"/>
    </xf>
    <xf numFmtId="3" fontId="0" fillId="0" borderId="84" xfId="0" applyNumberFormat="1" applyFont="1" applyBorder="1" applyAlignment="1">
      <alignment horizontal="right" vertical="center"/>
    </xf>
    <xf numFmtId="0" fontId="0" fillId="0" borderId="84" xfId="0" applyFont="1" applyBorder="1" applyAlignment="1">
      <alignment horizontal="right" vertical="center"/>
    </xf>
    <xf numFmtId="0" fontId="0" fillId="0" borderId="18"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xf>
  </cellXfs>
  <cellStyles count="9">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3" xfId="5" xr:uid="{00000000-0005-0000-0000-000005000000}"/>
    <cellStyle name="標準 3 2" xfId="7" xr:uid="{00000000-0005-0000-0000-000006000000}"/>
    <cellStyle name="標準 4" xfId="6" xr:uid="{00000000-0005-0000-0000-000007000000}"/>
    <cellStyle name="標準 5" xfId="8" xr:uid="{00000000-0005-0000-0000-000008000000}"/>
  </cellStyles>
  <dxfs count="0"/>
  <tableStyles count="0" defaultTableStyle="TableStyleMedium2" defaultPivotStyle="PivotStyleLight16"/>
  <colors>
    <mruColors>
      <color rgb="FF00FF00"/>
      <color rgb="FFFF0066"/>
      <color rgb="FF0000FF"/>
      <color rgb="FF00FFFF"/>
      <color rgb="FFCCFF33"/>
      <color rgb="FF66FF66"/>
      <color rgb="FF00FFCC"/>
      <color rgb="FF66FFFF"/>
      <color rgb="FFCD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計算用!$C$39" lockText="1" noThreeD="1"/>
</file>

<file path=xl/ctrlProps/ctrlProp14.xml><?xml version="1.0" encoding="utf-8"?>
<formControlPr xmlns="http://schemas.microsoft.com/office/spreadsheetml/2009/9/main" objectType="CheckBox" fmlaLink="計算用!$E$39"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計算用!$F$39"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2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2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38100</xdr:colOff>
          <xdr:row>22</xdr:row>
          <xdr:rowOff>9525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2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219075</xdr:rowOff>
        </xdr:from>
        <xdr:to>
          <xdr:col>11</xdr:col>
          <xdr:colOff>161925</xdr:colOff>
          <xdr:row>22</xdr:row>
          <xdr:rowOff>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2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219075</xdr:rowOff>
        </xdr:from>
        <xdr:to>
          <xdr:col>20</xdr:col>
          <xdr:colOff>9525</xdr:colOff>
          <xdr:row>22</xdr:row>
          <xdr:rowOff>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2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38100</xdr:colOff>
          <xdr:row>23</xdr:row>
          <xdr:rowOff>9525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2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38100</xdr:colOff>
          <xdr:row>23</xdr:row>
          <xdr:rowOff>9525</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2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38100</xdr:colOff>
          <xdr:row>23</xdr:row>
          <xdr:rowOff>9525</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2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0</xdr:rowOff>
        </xdr:from>
        <xdr:to>
          <xdr:col>2</xdr:col>
          <xdr:colOff>47625</xdr:colOff>
          <xdr:row>25</xdr:row>
          <xdr:rowOff>9525</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2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228600</xdr:rowOff>
        </xdr:from>
        <xdr:to>
          <xdr:col>11</xdr:col>
          <xdr:colOff>66675</xdr:colOff>
          <xdr:row>25</xdr:row>
          <xdr:rowOff>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2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228600</xdr:rowOff>
        </xdr:from>
        <xdr:to>
          <xdr:col>2</xdr:col>
          <xdr:colOff>47625</xdr:colOff>
          <xdr:row>27</xdr:row>
          <xdr:rowOff>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2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0</xdr:rowOff>
        </xdr:from>
        <xdr:to>
          <xdr:col>15</xdr:col>
          <xdr:colOff>38100</xdr:colOff>
          <xdr:row>27</xdr:row>
          <xdr:rowOff>9525</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2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0</xdr:rowOff>
        </xdr:from>
        <xdr:to>
          <xdr:col>2</xdr:col>
          <xdr:colOff>38100</xdr:colOff>
          <xdr:row>30</xdr:row>
          <xdr:rowOff>9525</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2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228600</xdr:rowOff>
        </xdr:from>
        <xdr:to>
          <xdr:col>18</xdr:col>
          <xdr:colOff>47625</xdr:colOff>
          <xdr:row>32</xdr:row>
          <xdr:rowOff>19050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2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66674</xdr:colOff>
      <xdr:row>44</xdr:row>
      <xdr:rowOff>47626</xdr:rowOff>
    </xdr:from>
    <xdr:to>
      <xdr:col>1</xdr:col>
      <xdr:colOff>123825</xdr:colOff>
      <xdr:row>44</xdr:row>
      <xdr:rowOff>257176</xdr:rowOff>
    </xdr:to>
    <xdr:sp macro="" textlink="">
      <xdr:nvSpPr>
        <xdr:cNvPr id="48" name="左大かっこ 47">
          <a:extLst>
            <a:ext uri="{FF2B5EF4-FFF2-40B4-BE49-F238E27FC236}">
              <a16:creationId xmlns:a16="http://schemas.microsoft.com/office/drawing/2014/main" id="{00000000-0008-0000-0200-000030000000}"/>
            </a:ext>
          </a:extLst>
        </xdr:cNvPr>
        <xdr:cNvSpPr/>
      </xdr:nvSpPr>
      <xdr:spPr>
        <a:xfrm>
          <a:off x="238124" y="10763251"/>
          <a:ext cx="57151" cy="209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47625</xdr:colOff>
          <xdr:row>49</xdr:row>
          <xdr:rowOff>9525</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2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47</xdr:row>
          <xdr:rowOff>228600</xdr:rowOff>
        </xdr:from>
        <xdr:to>
          <xdr:col>15</xdr:col>
          <xdr:colOff>47625</xdr:colOff>
          <xdr:row>49</xdr:row>
          <xdr:rowOff>9525</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2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47</xdr:row>
          <xdr:rowOff>228600</xdr:rowOff>
        </xdr:from>
        <xdr:to>
          <xdr:col>23</xdr:col>
          <xdr:colOff>28575</xdr:colOff>
          <xdr:row>49</xdr:row>
          <xdr:rowOff>9525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2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47</xdr:row>
          <xdr:rowOff>228600</xdr:rowOff>
        </xdr:from>
        <xdr:to>
          <xdr:col>30</xdr:col>
          <xdr:colOff>19050</xdr:colOff>
          <xdr:row>49</xdr:row>
          <xdr:rowOff>9525</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2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2</xdr:col>
          <xdr:colOff>47625</xdr:colOff>
          <xdr:row>50</xdr:row>
          <xdr:rowOff>9525</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2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20</xdr:row>
          <xdr:rowOff>219075</xdr:rowOff>
        </xdr:from>
        <xdr:to>
          <xdr:col>25</xdr:col>
          <xdr:colOff>152400</xdr:colOff>
          <xdr:row>22</xdr:row>
          <xdr:rowOff>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2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9525</xdr:rowOff>
        </xdr:from>
        <xdr:to>
          <xdr:col>11</xdr:col>
          <xdr:colOff>9525</xdr:colOff>
          <xdr:row>23</xdr:row>
          <xdr:rowOff>19050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2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21</xdr:row>
          <xdr:rowOff>219075</xdr:rowOff>
        </xdr:from>
        <xdr:to>
          <xdr:col>21</xdr:col>
          <xdr:colOff>47625</xdr:colOff>
          <xdr:row>23</xdr:row>
          <xdr:rowOff>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2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24</xdr:row>
          <xdr:rowOff>9525</xdr:rowOff>
        </xdr:from>
        <xdr:to>
          <xdr:col>23</xdr:col>
          <xdr:colOff>9525</xdr:colOff>
          <xdr:row>25</xdr:row>
          <xdr:rowOff>19050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2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24</xdr:row>
          <xdr:rowOff>0</xdr:rowOff>
        </xdr:from>
        <xdr:to>
          <xdr:col>30</xdr:col>
          <xdr:colOff>19050</xdr:colOff>
          <xdr:row>25</xdr:row>
          <xdr:rowOff>9525</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2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26</xdr:row>
          <xdr:rowOff>9525</xdr:rowOff>
        </xdr:from>
        <xdr:to>
          <xdr:col>28</xdr:col>
          <xdr:colOff>28575</xdr:colOff>
          <xdr:row>27</xdr:row>
          <xdr:rowOff>19050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2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219075</xdr:rowOff>
        </xdr:from>
        <xdr:to>
          <xdr:col>2</xdr:col>
          <xdr:colOff>47625</xdr:colOff>
          <xdr:row>27</xdr:row>
          <xdr:rowOff>228600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2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209550</xdr:rowOff>
        </xdr:from>
        <xdr:to>
          <xdr:col>15</xdr:col>
          <xdr:colOff>38100</xdr:colOff>
          <xdr:row>27</xdr:row>
          <xdr:rowOff>219075</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2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228600</xdr:rowOff>
        </xdr:from>
        <xdr:to>
          <xdr:col>2</xdr:col>
          <xdr:colOff>47625</xdr:colOff>
          <xdr:row>32</xdr:row>
          <xdr:rowOff>19050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2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219075</xdr:rowOff>
        </xdr:from>
        <xdr:to>
          <xdr:col>2</xdr:col>
          <xdr:colOff>47625</xdr:colOff>
          <xdr:row>32</xdr:row>
          <xdr:rowOff>228600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2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34</xdr:row>
          <xdr:rowOff>0</xdr:rowOff>
        </xdr:from>
        <xdr:to>
          <xdr:col>2</xdr:col>
          <xdr:colOff>57150</xdr:colOff>
          <xdr:row>35</xdr:row>
          <xdr:rowOff>9525</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2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219075</xdr:rowOff>
        </xdr:from>
        <xdr:to>
          <xdr:col>2</xdr:col>
          <xdr:colOff>47625</xdr:colOff>
          <xdr:row>40</xdr:row>
          <xdr:rowOff>238125</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2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37</xdr:row>
          <xdr:rowOff>0</xdr:rowOff>
        </xdr:from>
        <xdr:to>
          <xdr:col>9</xdr:col>
          <xdr:colOff>133350</xdr:colOff>
          <xdr:row>38</xdr:row>
          <xdr:rowOff>9525</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2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228600</xdr:rowOff>
        </xdr:from>
        <xdr:to>
          <xdr:col>17</xdr:col>
          <xdr:colOff>28575</xdr:colOff>
          <xdr:row>38</xdr:row>
          <xdr:rowOff>0</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2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36</xdr:row>
          <xdr:rowOff>228600</xdr:rowOff>
        </xdr:from>
        <xdr:to>
          <xdr:col>23</xdr:col>
          <xdr:colOff>133350</xdr:colOff>
          <xdr:row>38</xdr:row>
          <xdr:rowOff>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2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38</xdr:row>
          <xdr:rowOff>209550</xdr:rowOff>
        </xdr:from>
        <xdr:to>
          <xdr:col>22</xdr:col>
          <xdr:colOff>123825</xdr:colOff>
          <xdr:row>39</xdr:row>
          <xdr:rowOff>219075</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2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0</xdr:rowOff>
        </xdr:from>
        <xdr:to>
          <xdr:col>11</xdr:col>
          <xdr:colOff>161925</xdr:colOff>
          <xdr:row>40</xdr:row>
          <xdr:rowOff>247650</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2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219075</xdr:rowOff>
        </xdr:from>
        <xdr:to>
          <xdr:col>2</xdr:col>
          <xdr:colOff>47625</xdr:colOff>
          <xdr:row>37</xdr:row>
          <xdr:rowOff>228600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2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38</xdr:row>
          <xdr:rowOff>219075</xdr:rowOff>
        </xdr:from>
        <xdr:to>
          <xdr:col>2</xdr:col>
          <xdr:colOff>38100</xdr:colOff>
          <xdr:row>40</xdr:row>
          <xdr:rowOff>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2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38</xdr:row>
          <xdr:rowOff>228600</xdr:rowOff>
        </xdr:from>
        <xdr:to>
          <xdr:col>11</xdr:col>
          <xdr:colOff>161925</xdr:colOff>
          <xdr:row>40</xdr:row>
          <xdr:rowOff>9525</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2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omments" Target="../comments3.xml"/><Relationship Id="rId8" Type="http://schemas.openxmlformats.org/officeDocument/2006/relationships/ctrlProp" Target="../ctrlProps/ctrlProp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AN56"/>
  <sheetViews>
    <sheetView tabSelected="1" view="pageBreakPreview" zoomScaleNormal="120" zoomScaleSheetLayoutView="100" workbookViewId="0">
      <selection activeCell="AR12" sqref="AR12"/>
    </sheetView>
  </sheetViews>
  <sheetFormatPr defaultColWidth="2.25" defaultRowHeight="12"/>
  <cols>
    <col min="1" max="1" width="2.625" style="1" customWidth="1"/>
    <col min="2" max="16" width="2.25" style="1"/>
    <col min="17" max="17" width="2.625" style="1" customWidth="1"/>
    <col min="18" max="39" width="2.25" style="1"/>
    <col min="40" max="40" width="4.875" style="336" customWidth="1"/>
    <col min="41" max="16384" width="2.25" style="1"/>
  </cols>
  <sheetData>
    <row r="1" spans="1:39" ht="13.5" customHeight="1">
      <c r="A1" s="34" t="s">
        <v>124</v>
      </c>
      <c r="B1" s="2"/>
      <c r="C1" s="3"/>
      <c r="D1" s="3"/>
      <c r="AK1" s="358"/>
      <c r="AL1" s="358"/>
      <c r="AM1" s="358"/>
    </row>
    <row r="2" spans="1:39" ht="18" customHeight="1">
      <c r="A2" s="115"/>
      <c r="B2" s="116"/>
      <c r="C2" s="117"/>
      <c r="D2" s="117"/>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row>
    <row r="3" spans="1:39" ht="18" customHeight="1">
      <c r="A3" s="438" t="s">
        <v>181</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row>
    <row r="4" spans="1:39" ht="18" customHeight="1">
      <c r="A4" s="438" t="s">
        <v>123</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row>
    <row r="5" spans="1:39" ht="12" customHeight="1">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row>
    <row r="6" spans="1:39" ht="11.25" customHeight="1">
      <c r="A6" s="118"/>
      <c r="B6" s="116"/>
      <c r="C6" s="117"/>
      <c r="D6" s="117"/>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row>
    <row r="7" spans="1:39" ht="13.5" customHeight="1">
      <c r="A7" s="442" t="s">
        <v>82</v>
      </c>
      <c r="B7" s="120" t="s">
        <v>1</v>
      </c>
      <c r="C7" s="121"/>
      <c r="D7" s="121"/>
      <c r="E7" s="122"/>
      <c r="F7" s="122"/>
      <c r="G7" s="122"/>
      <c r="H7" s="122"/>
      <c r="I7" s="122"/>
      <c r="J7" s="122"/>
      <c r="K7" s="123"/>
      <c r="L7" s="455"/>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7"/>
    </row>
    <row r="8" spans="1:39" ht="21" customHeight="1">
      <c r="A8" s="443"/>
      <c r="B8" s="124" t="s">
        <v>2</v>
      </c>
      <c r="C8" s="125"/>
      <c r="D8" s="125"/>
      <c r="E8" s="126"/>
      <c r="F8" s="126"/>
      <c r="G8" s="126"/>
      <c r="H8" s="126"/>
      <c r="I8" s="126"/>
      <c r="J8" s="126"/>
      <c r="K8" s="127"/>
      <c r="L8" s="452"/>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4"/>
    </row>
    <row r="9" spans="1:39">
      <c r="A9" s="443"/>
      <c r="B9" s="458" t="s">
        <v>83</v>
      </c>
      <c r="C9" s="459"/>
      <c r="D9" s="459"/>
      <c r="E9" s="459"/>
      <c r="F9" s="459"/>
      <c r="G9" s="459"/>
      <c r="H9" s="459"/>
      <c r="I9" s="459"/>
      <c r="J9" s="459"/>
      <c r="K9" s="460"/>
      <c r="L9" s="128" t="s">
        <v>3</v>
      </c>
      <c r="M9" s="129"/>
      <c r="N9" s="129"/>
      <c r="O9" s="129"/>
      <c r="P9" s="129"/>
      <c r="Q9" s="445"/>
      <c r="R9" s="445"/>
      <c r="S9" s="129" t="s">
        <v>4</v>
      </c>
      <c r="T9" s="445"/>
      <c r="U9" s="445"/>
      <c r="V9" s="445"/>
      <c r="W9" s="129" t="s">
        <v>5</v>
      </c>
      <c r="X9" s="129"/>
      <c r="Y9" s="129"/>
      <c r="Z9" s="129"/>
      <c r="AA9" s="129"/>
      <c r="AB9" s="129"/>
      <c r="AC9" s="129"/>
      <c r="AD9" s="129"/>
      <c r="AE9" s="129"/>
      <c r="AF9" s="129"/>
      <c r="AG9" s="129"/>
      <c r="AH9" s="129"/>
      <c r="AI9" s="129"/>
      <c r="AJ9" s="129"/>
      <c r="AK9" s="129"/>
      <c r="AL9" s="129"/>
      <c r="AM9" s="130"/>
    </row>
    <row r="10" spans="1:39" ht="13.5" customHeight="1">
      <c r="A10" s="443"/>
      <c r="B10" s="461"/>
      <c r="C10" s="462"/>
      <c r="D10" s="462"/>
      <c r="E10" s="462"/>
      <c r="F10" s="462"/>
      <c r="G10" s="462"/>
      <c r="H10" s="462"/>
      <c r="I10" s="462"/>
      <c r="J10" s="462"/>
      <c r="K10" s="463"/>
      <c r="L10" s="446"/>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8"/>
    </row>
    <row r="11" spans="1:39" ht="13.5" customHeight="1">
      <c r="A11" s="443"/>
      <c r="B11" s="464"/>
      <c r="C11" s="465"/>
      <c r="D11" s="465"/>
      <c r="E11" s="465"/>
      <c r="F11" s="465"/>
      <c r="G11" s="465"/>
      <c r="H11" s="465"/>
      <c r="I11" s="465"/>
      <c r="J11" s="465"/>
      <c r="K11" s="466"/>
      <c r="L11" s="449"/>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1"/>
    </row>
    <row r="12" spans="1:39" ht="18" customHeight="1">
      <c r="A12" s="443"/>
      <c r="B12" s="131" t="s">
        <v>6</v>
      </c>
      <c r="C12" s="132"/>
      <c r="D12" s="132"/>
      <c r="E12" s="133"/>
      <c r="F12" s="133"/>
      <c r="G12" s="133"/>
      <c r="H12" s="133"/>
      <c r="I12" s="133"/>
      <c r="J12" s="133"/>
      <c r="K12" s="133"/>
      <c r="L12" s="131" t="s">
        <v>7</v>
      </c>
      <c r="M12" s="133"/>
      <c r="N12" s="133"/>
      <c r="O12" s="133"/>
      <c r="P12" s="133"/>
      <c r="Q12" s="133"/>
      <c r="R12" s="134"/>
      <c r="S12" s="439"/>
      <c r="T12" s="440"/>
      <c r="U12" s="440"/>
      <c r="V12" s="440"/>
      <c r="W12" s="440"/>
      <c r="X12" s="440"/>
      <c r="Y12" s="441"/>
      <c r="Z12" s="131" t="s">
        <v>84</v>
      </c>
      <c r="AA12" s="133"/>
      <c r="AB12" s="133"/>
      <c r="AC12" s="133"/>
      <c r="AD12" s="133"/>
      <c r="AE12" s="133"/>
      <c r="AF12" s="134"/>
      <c r="AG12" s="439"/>
      <c r="AH12" s="440"/>
      <c r="AI12" s="440"/>
      <c r="AJ12" s="440"/>
      <c r="AK12" s="440"/>
      <c r="AL12" s="440"/>
      <c r="AM12" s="441"/>
    </row>
    <row r="13" spans="1:39" ht="18" customHeight="1">
      <c r="A13" s="443"/>
      <c r="B13" s="131" t="s">
        <v>8</v>
      </c>
      <c r="C13" s="132"/>
      <c r="D13" s="132"/>
      <c r="E13" s="133"/>
      <c r="F13" s="133"/>
      <c r="G13" s="133"/>
      <c r="H13" s="133"/>
      <c r="I13" s="133"/>
      <c r="J13" s="133"/>
      <c r="K13" s="133"/>
      <c r="L13" s="131" t="s">
        <v>9</v>
      </c>
      <c r="M13" s="133"/>
      <c r="N13" s="133"/>
      <c r="O13" s="133"/>
      <c r="P13" s="133"/>
      <c r="Q13" s="133"/>
      <c r="R13" s="134"/>
      <c r="S13" s="439"/>
      <c r="T13" s="440"/>
      <c r="U13" s="440"/>
      <c r="V13" s="440"/>
      <c r="W13" s="440"/>
      <c r="X13" s="440"/>
      <c r="Y13" s="441"/>
      <c r="Z13" s="131" t="s">
        <v>10</v>
      </c>
      <c r="AA13" s="133"/>
      <c r="AB13" s="133"/>
      <c r="AC13" s="133"/>
      <c r="AD13" s="133"/>
      <c r="AE13" s="133"/>
      <c r="AF13" s="134"/>
      <c r="AG13" s="439"/>
      <c r="AH13" s="440"/>
      <c r="AI13" s="440"/>
      <c r="AJ13" s="440"/>
      <c r="AK13" s="440"/>
      <c r="AL13" s="440"/>
      <c r="AM13" s="441"/>
    </row>
    <row r="14" spans="1:39" ht="18.75" customHeight="1">
      <c r="A14" s="444"/>
      <c r="B14" s="131" t="s">
        <v>11</v>
      </c>
      <c r="C14" s="132"/>
      <c r="D14" s="132"/>
      <c r="E14" s="133"/>
      <c r="F14" s="133"/>
      <c r="G14" s="133"/>
      <c r="H14" s="133"/>
      <c r="I14" s="133"/>
      <c r="J14" s="133"/>
      <c r="K14" s="133"/>
      <c r="L14" s="131" t="s">
        <v>9</v>
      </c>
      <c r="M14" s="133"/>
      <c r="N14" s="133"/>
      <c r="O14" s="133"/>
      <c r="P14" s="133"/>
      <c r="Q14" s="133"/>
      <c r="R14" s="134"/>
      <c r="S14" s="439"/>
      <c r="T14" s="440"/>
      <c r="U14" s="440"/>
      <c r="V14" s="440"/>
      <c r="W14" s="440"/>
      <c r="X14" s="440"/>
      <c r="Y14" s="441"/>
      <c r="Z14" s="131" t="s">
        <v>10</v>
      </c>
      <c r="AA14" s="133"/>
      <c r="AB14" s="133"/>
      <c r="AC14" s="133"/>
      <c r="AD14" s="133"/>
      <c r="AE14" s="133"/>
      <c r="AF14" s="134"/>
      <c r="AG14" s="439"/>
      <c r="AH14" s="440"/>
      <c r="AI14" s="440"/>
      <c r="AJ14" s="440"/>
      <c r="AK14" s="440"/>
      <c r="AL14" s="440"/>
      <c r="AM14" s="441"/>
    </row>
    <row r="15" spans="1:39" ht="18" customHeight="1">
      <c r="A15" s="131" t="s">
        <v>50</v>
      </c>
      <c r="B15" s="133"/>
      <c r="C15" s="133"/>
      <c r="D15" s="133"/>
      <c r="E15" s="133"/>
      <c r="F15" s="133"/>
      <c r="G15" s="135"/>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4"/>
    </row>
    <row r="16" spans="1:39" ht="30" customHeight="1">
      <c r="A16" s="376" t="s">
        <v>127</v>
      </c>
      <c r="B16" s="377"/>
      <c r="C16" s="377"/>
      <c r="D16" s="377"/>
      <c r="E16" s="377"/>
      <c r="F16" s="377"/>
      <c r="G16" s="377"/>
      <c r="H16" s="377"/>
      <c r="I16" s="377"/>
      <c r="J16" s="377"/>
      <c r="K16" s="377"/>
      <c r="L16" s="377"/>
      <c r="M16" s="377"/>
      <c r="N16" s="377"/>
      <c r="O16" s="377"/>
      <c r="P16" s="377"/>
      <c r="Q16" s="377"/>
      <c r="R16" s="377"/>
      <c r="S16" s="378"/>
      <c r="T16" s="425" t="s">
        <v>120</v>
      </c>
      <c r="U16" s="426"/>
      <c r="V16" s="426"/>
      <c r="W16" s="426"/>
      <c r="X16" s="426"/>
      <c r="Y16" s="426"/>
      <c r="Z16" s="426"/>
      <c r="AA16" s="426"/>
      <c r="AB16" s="426"/>
      <c r="AC16" s="427"/>
      <c r="AD16" s="425" t="s">
        <v>121</v>
      </c>
      <c r="AE16" s="426"/>
      <c r="AF16" s="426"/>
      <c r="AG16" s="426"/>
      <c r="AH16" s="426"/>
      <c r="AI16" s="426"/>
      <c r="AJ16" s="426"/>
      <c r="AK16" s="426"/>
      <c r="AL16" s="426"/>
      <c r="AM16" s="427"/>
    </row>
    <row r="17" spans="1:39" ht="12.75" customHeight="1">
      <c r="A17" s="379"/>
      <c r="B17" s="380"/>
      <c r="C17" s="380"/>
      <c r="D17" s="380"/>
      <c r="E17" s="380"/>
      <c r="F17" s="380"/>
      <c r="G17" s="380"/>
      <c r="H17" s="380"/>
      <c r="I17" s="380"/>
      <c r="J17" s="380"/>
      <c r="K17" s="380"/>
      <c r="L17" s="380"/>
      <c r="M17" s="380"/>
      <c r="N17" s="380"/>
      <c r="O17" s="380"/>
      <c r="P17" s="380"/>
      <c r="Q17" s="380"/>
      <c r="R17" s="380"/>
      <c r="S17" s="381"/>
      <c r="T17" s="422" t="s">
        <v>89</v>
      </c>
      <c r="U17" s="423"/>
      <c r="V17" s="423"/>
      <c r="W17" s="424"/>
      <c r="X17" s="420" t="s">
        <v>12</v>
      </c>
      <c r="Y17" s="420"/>
      <c r="Z17" s="420"/>
      <c r="AA17" s="420"/>
      <c r="AB17" s="420"/>
      <c r="AC17" s="421"/>
      <c r="AD17" s="422" t="s">
        <v>89</v>
      </c>
      <c r="AE17" s="423"/>
      <c r="AF17" s="423"/>
      <c r="AG17" s="424"/>
      <c r="AH17" s="418" t="s">
        <v>12</v>
      </c>
      <c r="AI17" s="418"/>
      <c r="AJ17" s="418"/>
      <c r="AK17" s="418"/>
      <c r="AL17" s="418"/>
      <c r="AM17" s="419"/>
    </row>
    <row r="18" spans="1:39" ht="12.75" customHeight="1">
      <c r="A18" s="428" t="s">
        <v>178</v>
      </c>
      <c r="B18" s="163" t="s">
        <v>52</v>
      </c>
      <c r="C18" s="164"/>
      <c r="D18" s="164"/>
      <c r="E18" s="164"/>
      <c r="F18" s="164"/>
      <c r="G18" s="164"/>
      <c r="H18" s="164"/>
      <c r="I18" s="164"/>
      <c r="J18" s="164"/>
      <c r="K18" s="164"/>
      <c r="L18" s="164"/>
      <c r="M18" s="164"/>
      <c r="N18" s="164"/>
      <c r="O18" s="164"/>
      <c r="P18" s="164"/>
      <c r="Q18" s="164"/>
      <c r="R18" s="164"/>
      <c r="S18" s="165"/>
      <c r="T18" s="400">
        <f>COUNTIFS('★申請額一覧 （別紙２）'!$E$6:$E$20,B18,'★申請額一覧 （別紙２）'!$H$6:$H$20,"&gt;0")</f>
        <v>0</v>
      </c>
      <c r="U18" s="401"/>
      <c r="V18" s="402" t="s">
        <v>13</v>
      </c>
      <c r="W18" s="403"/>
      <c r="X18" s="410">
        <f>SUMIF('★申請額一覧 （別紙２）'!$E$6:$E$20,B18,'★申請額一覧 （別紙２）'!$H$6:$H$20)</f>
        <v>0</v>
      </c>
      <c r="Y18" s="411"/>
      <c r="Z18" s="411"/>
      <c r="AA18" s="411"/>
      <c r="AB18" s="136" t="s">
        <v>103</v>
      </c>
      <c r="AC18" s="137"/>
      <c r="AD18" s="400">
        <f>COUNTIFS('★申請額一覧 （別紙２）'!$E$6:$E$20,B18,'★申請額一覧 （別紙２）'!$K$6:$K$20,"&gt;0")</f>
        <v>0</v>
      </c>
      <c r="AE18" s="401"/>
      <c r="AF18" s="402" t="s">
        <v>13</v>
      </c>
      <c r="AG18" s="403"/>
      <c r="AH18" s="410">
        <f>SUMIF('★申請額一覧 （別紙２）'!$E$6:$E$20,B18,'★申請額一覧 （別紙２）'!$K$6:$K$20)</f>
        <v>0</v>
      </c>
      <c r="AI18" s="411"/>
      <c r="AJ18" s="411"/>
      <c r="AK18" s="411"/>
      <c r="AL18" s="136" t="s">
        <v>103</v>
      </c>
      <c r="AM18" s="137"/>
    </row>
    <row r="19" spans="1:39" ht="12.75" customHeight="1">
      <c r="A19" s="428"/>
      <c r="B19" s="166" t="s">
        <v>53</v>
      </c>
      <c r="C19" s="167"/>
      <c r="D19" s="167"/>
      <c r="E19" s="167"/>
      <c r="F19" s="167"/>
      <c r="G19" s="167"/>
      <c r="H19" s="167"/>
      <c r="I19" s="167"/>
      <c r="J19" s="167"/>
      <c r="K19" s="167"/>
      <c r="L19" s="167"/>
      <c r="M19" s="167"/>
      <c r="N19" s="167"/>
      <c r="O19" s="167"/>
      <c r="P19" s="167"/>
      <c r="Q19" s="167"/>
      <c r="R19" s="167"/>
      <c r="S19" s="168"/>
      <c r="T19" s="361">
        <f>COUNTIFS('★申請額一覧 （別紙２）'!$E$6:$E$20,B19,'★申請額一覧 （別紙２）'!$H$6:$H$20,"&gt;0")</f>
        <v>0</v>
      </c>
      <c r="U19" s="362"/>
      <c r="V19" s="363" t="s">
        <v>13</v>
      </c>
      <c r="W19" s="364"/>
      <c r="X19" s="416">
        <f>SUMIF('★申請額一覧 （別紙２）'!$E$6:$E$20,B19,'★申請額一覧 （別紙２）'!$H$6:$H$20)</f>
        <v>0</v>
      </c>
      <c r="Y19" s="417"/>
      <c r="Z19" s="417"/>
      <c r="AA19" s="417"/>
      <c r="AB19" s="138" t="s">
        <v>103</v>
      </c>
      <c r="AC19" s="139"/>
      <c r="AD19" s="361">
        <f>COUNTIFS('★申請額一覧 （別紙２）'!$E$6:$E$20,B19,'★申請額一覧 （別紙２）'!$K$6:$K$20,"&gt;0")</f>
        <v>0</v>
      </c>
      <c r="AE19" s="362"/>
      <c r="AF19" s="363" t="s">
        <v>13</v>
      </c>
      <c r="AG19" s="364"/>
      <c r="AH19" s="365">
        <f>SUMIF('★申請額一覧 （別紙２）'!$E$6:$E$20,B19,'★申請額一覧 （別紙２）'!$K$6:$K$20)</f>
        <v>0</v>
      </c>
      <c r="AI19" s="366"/>
      <c r="AJ19" s="366"/>
      <c r="AK19" s="366"/>
      <c r="AL19" s="138" t="s">
        <v>103</v>
      </c>
      <c r="AM19" s="139"/>
    </row>
    <row r="20" spans="1:39" ht="12.75" customHeight="1">
      <c r="A20" s="428"/>
      <c r="B20" s="166" t="s">
        <v>54</v>
      </c>
      <c r="C20" s="167"/>
      <c r="D20" s="167"/>
      <c r="E20" s="167"/>
      <c r="F20" s="167"/>
      <c r="G20" s="167"/>
      <c r="H20" s="167"/>
      <c r="I20" s="167"/>
      <c r="J20" s="167"/>
      <c r="K20" s="167"/>
      <c r="L20" s="167"/>
      <c r="M20" s="167"/>
      <c r="N20" s="167"/>
      <c r="O20" s="167"/>
      <c r="P20" s="167"/>
      <c r="Q20" s="167"/>
      <c r="R20" s="167"/>
      <c r="S20" s="168"/>
      <c r="T20" s="361">
        <f>COUNTIFS('★申請額一覧 （別紙２）'!$E$6:$E$20,B20,'★申請額一覧 （別紙２）'!$H$6:$H$20,"&gt;0")</f>
        <v>0</v>
      </c>
      <c r="U20" s="362"/>
      <c r="V20" s="363" t="s">
        <v>13</v>
      </c>
      <c r="W20" s="364"/>
      <c r="X20" s="365">
        <f>SUMIF('★申請額一覧 （別紙２）'!$E$6:$E$20,B20,'★申請額一覧 （別紙２）'!$H$6:$H$20)</f>
        <v>0</v>
      </c>
      <c r="Y20" s="366"/>
      <c r="Z20" s="366"/>
      <c r="AA20" s="366"/>
      <c r="AB20" s="138" t="s">
        <v>103</v>
      </c>
      <c r="AC20" s="139"/>
      <c r="AD20" s="361">
        <f>COUNTIFS('★申請額一覧 （別紙２）'!$E$6:$E$20,B20,'★申請額一覧 （別紙２）'!$K$6:$K$20,"&gt;0")</f>
        <v>0</v>
      </c>
      <c r="AE20" s="362"/>
      <c r="AF20" s="363" t="s">
        <v>13</v>
      </c>
      <c r="AG20" s="364"/>
      <c r="AH20" s="365">
        <f>SUMIF('★申請額一覧 （別紙２）'!$E$6:$E$20,B20,'★申請額一覧 （別紙２）'!$K$6:$K$20)</f>
        <v>0</v>
      </c>
      <c r="AI20" s="366"/>
      <c r="AJ20" s="366"/>
      <c r="AK20" s="366"/>
      <c r="AL20" s="138" t="s">
        <v>103</v>
      </c>
      <c r="AM20" s="139"/>
    </row>
    <row r="21" spans="1:39" ht="12.75" customHeight="1">
      <c r="A21" s="428"/>
      <c r="B21" s="169" t="s">
        <v>88</v>
      </c>
      <c r="C21" s="167"/>
      <c r="D21" s="167"/>
      <c r="E21" s="167"/>
      <c r="F21" s="167"/>
      <c r="G21" s="167"/>
      <c r="H21" s="167"/>
      <c r="I21" s="167"/>
      <c r="J21" s="167"/>
      <c r="K21" s="167"/>
      <c r="L21" s="167"/>
      <c r="M21" s="167"/>
      <c r="N21" s="167"/>
      <c r="O21" s="167"/>
      <c r="P21" s="167"/>
      <c r="Q21" s="167"/>
      <c r="R21" s="167"/>
      <c r="S21" s="167"/>
      <c r="T21" s="361">
        <f>COUNTIFS('★申請額一覧 （別紙２）'!$E$6:$E$20,B21,'★申請額一覧 （別紙２）'!$H$6:$H$20,"&gt;0")</f>
        <v>0</v>
      </c>
      <c r="U21" s="362"/>
      <c r="V21" s="363" t="s">
        <v>13</v>
      </c>
      <c r="W21" s="364"/>
      <c r="X21" s="365">
        <f>SUMIF('★申請額一覧 （別紙２）'!$E$6:$E$20,B21,'★申請額一覧 （別紙２）'!$H$6:$H$20)</f>
        <v>0</v>
      </c>
      <c r="Y21" s="366"/>
      <c r="Z21" s="366"/>
      <c r="AA21" s="366"/>
      <c r="AB21" s="140" t="s">
        <v>103</v>
      </c>
      <c r="AC21" s="139"/>
      <c r="AD21" s="361">
        <f>COUNTIFS('★申請額一覧 （別紙２）'!$E$6:$E$20,B21,'★申請額一覧 （別紙２）'!$K$6:$K$20,"&gt;0")</f>
        <v>0</v>
      </c>
      <c r="AE21" s="362"/>
      <c r="AF21" s="363" t="s">
        <v>13</v>
      </c>
      <c r="AG21" s="364"/>
      <c r="AH21" s="365">
        <f>SUMIF('★申請額一覧 （別紙２）'!$E$6:$E$20,B21,'★申請額一覧 （別紙２）'!$K$6:$K$20)</f>
        <v>0</v>
      </c>
      <c r="AI21" s="366"/>
      <c r="AJ21" s="366"/>
      <c r="AK21" s="366"/>
      <c r="AL21" s="140" t="s">
        <v>103</v>
      </c>
      <c r="AM21" s="139"/>
    </row>
    <row r="22" spans="1:39" ht="12.75" customHeight="1">
      <c r="A22" s="428"/>
      <c r="B22" s="166" t="s">
        <v>14</v>
      </c>
      <c r="C22" s="167"/>
      <c r="D22" s="167"/>
      <c r="E22" s="167"/>
      <c r="F22" s="167"/>
      <c r="G22" s="167"/>
      <c r="H22" s="167"/>
      <c r="I22" s="167"/>
      <c r="J22" s="167"/>
      <c r="K22" s="167"/>
      <c r="L22" s="167"/>
      <c r="M22" s="167"/>
      <c r="N22" s="167"/>
      <c r="O22" s="167"/>
      <c r="P22" s="167"/>
      <c r="Q22" s="167"/>
      <c r="R22" s="167"/>
      <c r="S22" s="167"/>
      <c r="T22" s="361">
        <f>COUNTIFS('★申請額一覧 （別紙２）'!$E$6:$E$20,B22,'★申請額一覧 （別紙２）'!$H$6:$H$20,"&gt;0")</f>
        <v>0</v>
      </c>
      <c r="U22" s="362"/>
      <c r="V22" s="363" t="s">
        <v>13</v>
      </c>
      <c r="W22" s="364"/>
      <c r="X22" s="365">
        <f>SUMIF('★申請額一覧 （別紙２）'!$E$6:$E$20,B22,'★申請額一覧 （別紙２）'!$H$6:$H$20)</f>
        <v>0</v>
      </c>
      <c r="Y22" s="366"/>
      <c r="Z22" s="366"/>
      <c r="AA22" s="366"/>
      <c r="AB22" s="140" t="s">
        <v>103</v>
      </c>
      <c r="AC22" s="139"/>
      <c r="AD22" s="361">
        <f>COUNTIFS('★申請額一覧 （別紙２）'!$E$6:$E$20,B22,'★申請額一覧 （別紙２）'!$K$6:$K$20,"&gt;0")</f>
        <v>0</v>
      </c>
      <c r="AE22" s="362"/>
      <c r="AF22" s="363" t="s">
        <v>13</v>
      </c>
      <c r="AG22" s="364"/>
      <c r="AH22" s="365">
        <f>SUMIF('★申請額一覧 （別紙２）'!$E$6:$E$20,B22,'★申請額一覧 （別紙２）'!$K$6:$K$20)</f>
        <v>0</v>
      </c>
      <c r="AI22" s="366"/>
      <c r="AJ22" s="366"/>
      <c r="AK22" s="366"/>
      <c r="AL22" s="140" t="s">
        <v>103</v>
      </c>
      <c r="AM22" s="139"/>
    </row>
    <row r="23" spans="1:39" ht="12.75" customHeight="1">
      <c r="A23" s="428"/>
      <c r="B23" s="166" t="s">
        <v>182</v>
      </c>
      <c r="C23" s="167"/>
      <c r="D23" s="167"/>
      <c r="E23" s="167"/>
      <c r="F23" s="167"/>
      <c r="G23" s="167"/>
      <c r="H23" s="167"/>
      <c r="I23" s="167"/>
      <c r="J23" s="167"/>
      <c r="K23" s="167"/>
      <c r="L23" s="167"/>
      <c r="M23" s="167"/>
      <c r="N23" s="167"/>
      <c r="O23" s="167"/>
      <c r="P23" s="167"/>
      <c r="Q23" s="167"/>
      <c r="R23" s="167"/>
      <c r="S23" s="167"/>
      <c r="T23" s="361">
        <f>COUNTIFS('★申請額一覧 （別紙２）'!$E$6:$E$20,B23,'★申請額一覧 （別紙２）'!$H$6:$H$20,"&gt;0")</f>
        <v>0</v>
      </c>
      <c r="U23" s="362"/>
      <c r="V23" s="363" t="s">
        <v>13</v>
      </c>
      <c r="W23" s="364"/>
      <c r="X23" s="365">
        <f>SUMIF('★申請額一覧 （別紙２）'!$E$6:$E$20,B23,'★申請額一覧 （別紙２）'!$H$6:$H$20)</f>
        <v>0</v>
      </c>
      <c r="Y23" s="366"/>
      <c r="Z23" s="366"/>
      <c r="AA23" s="366"/>
      <c r="AB23" s="138" t="s">
        <v>103</v>
      </c>
      <c r="AC23" s="139"/>
      <c r="AD23" s="361">
        <f>COUNTIFS('★申請額一覧 （別紙２）'!$E$6:$E$20,B23,'★申請額一覧 （別紙２）'!$K$6:$K$20,"&gt;0")</f>
        <v>0</v>
      </c>
      <c r="AE23" s="362"/>
      <c r="AF23" s="363" t="s">
        <v>13</v>
      </c>
      <c r="AG23" s="364"/>
      <c r="AH23" s="365">
        <f>SUMIF('★申請額一覧 （別紙２）'!$E$6:$E$20,B23,'★申請額一覧 （別紙２）'!$K$6:$K$20)</f>
        <v>0</v>
      </c>
      <c r="AI23" s="366"/>
      <c r="AJ23" s="366"/>
      <c r="AK23" s="366"/>
      <c r="AL23" s="138" t="s">
        <v>103</v>
      </c>
      <c r="AM23" s="139"/>
    </row>
    <row r="24" spans="1:39" ht="12.75" customHeight="1">
      <c r="A24" s="428"/>
      <c r="B24" s="166" t="s">
        <v>183</v>
      </c>
      <c r="C24" s="167"/>
      <c r="D24" s="167"/>
      <c r="E24" s="167"/>
      <c r="F24" s="167"/>
      <c r="G24" s="167"/>
      <c r="H24" s="167"/>
      <c r="I24" s="167"/>
      <c r="J24" s="167"/>
      <c r="K24" s="167"/>
      <c r="L24" s="167"/>
      <c r="M24" s="167"/>
      <c r="N24" s="167"/>
      <c r="O24" s="167"/>
      <c r="P24" s="167"/>
      <c r="Q24" s="167"/>
      <c r="R24" s="167"/>
      <c r="S24" s="167"/>
      <c r="T24" s="361">
        <f>COUNTIFS('★申請額一覧 （別紙２）'!$E$6:$E$20,B24,'★申請額一覧 （別紙２）'!$H$6:$H$20,"&gt;0")</f>
        <v>0</v>
      </c>
      <c r="U24" s="362"/>
      <c r="V24" s="363" t="s">
        <v>13</v>
      </c>
      <c r="W24" s="364"/>
      <c r="X24" s="365">
        <f>SUMIF('★申請額一覧 （別紙２）'!$E$6:$E$20,B24,'★申請額一覧 （別紙２）'!$H$6:$H$20)</f>
        <v>0</v>
      </c>
      <c r="Y24" s="366"/>
      <c r="Z24" s="366"/>
      <c r="AA24" s="366"/>
      <c r="AB24" s="138" t="s">
        <v>103</v>
      </c>
      <c r="AC24" s="139"/>
      <c r="AD24" s="361">
        <f>COUNTIFS('★申請額一覧 （別紙２）'!$E$6:$E$20,B24,'★申請額一覧 （別紙２）'!$K$6:$K$20,"&gt;0")</f>
        <v>0</v>
      </c>
      <c r="AE24" s="362"/>
      <c r="AF24" s="363" t="s">
        <v>13</v>
      </c>
      <c r="AG24" s="364"/>
      <c r="AH24" s="365">
        <f>SUMIF('★申請額一覧 （別紙２）'!$E$6:$E$20,B24,'★申請額一覧 （別紙２）'!$K$6:$K$20)</f>
        <v>0</v>
      </c>
      <c r="AI24" s="366"/>
      <c r="AJ24" s="366"/>
      <c r="AK24" s="366"/>
      <c r="AL24" s="138" t="s">
        <v>103</v>
      </c>
      <c r="AM24" s="139"/>
    </row>
    <row r="25" spans="1:39" ht="12.75" customHeight="1">
      <c r="A25" s="429"/>
      <c r="B25" s="170" t="s">
        <v>184</v>
      </c>
      <c r="C25" s="171"/>
      <c r="D25" s="171"/>
      <c r="E25" s="171"/>
      <c r="F25" s="171"/>
      <c r="G25" s="171"/>
      <c r="H25" s="171"/>
      <c r="I25" s="171"/>
      <c r="J25" s="171"/>
      <c r="K25" s="171"/>
      <c r="L25" s="171"/>
      <c r="M25" s="171"/>
      <c r="N25" s="171"/>
      <c r="O25" s="171"/>
      <c r="P25" s="171"/>
      <c r="Q25" s="171"/>
      <c r="R25" s="171"/>
      <c r="S25" s="171"/>
      <c r="T25" s="404">
        <f>COUNTIFS('★申請額一覧 （別紙２）'!$E$6:$E$20,B25,'★申請額一覧 （別紙２）'!$H$6:$H$20,"&gt;0")</f>
        <v>0</v>
      </c>
      <c r="U25" s="405"/>
      <c r="V25" s="406" t="s">
        <v>13</v>
      </c>
      <c r="W25" s="407"/>
      <c r="X25" s="408">
        <f>SUMIF('★申請額一覧 （別紙２）'!$E$6:$E$20,B25,'★申請額一覧 （別紙２）'!$H$6:$H$20)</f>
        <v>0</v>
      </c>
      <c r="Y25" s="409"/>
      <c r="Z25" s="409"/>
      <c r="AA25" s="409"/>
      <c r="AB25" s="141" t="s">
        <v>103</v>
      </c>
      <c r="AC25" s="142"/>
      <c r="AD25" s="390">
        <f>COUNTIFS('★申請額一覧 （別紙２）'!$E$6:$E$20,B25,'★申請額一覧 （別紙２）'!$K$6:$K$20,"&gt;0")</f>
        <v>0</v>
      </c>
      <c r="AE25" s="391"/>
      <c r="AF25" s="392" t="s">
        <v>13</v>
      </c>
      <c r="AG25" s="393"/>
      <c r="AH25" s="408">
        <f>SUMIF('★申請額一覧 （別紙２）'!$E$6:$E$20,B25,'★申請額一覧 （別紙２）'!$K$6:$K$20)</f>
        <v>0</v>
      </c>
      <c r="AI25" s="409"/>
      <c r="AJ25" s="409"/>
      <c r="AK25" s="409"/>
      <c r="AL25" s="141" t="s">
        <v>103</v>
      </c>
      <c r="AM25" s="142"/>
    </row>
    <row r="26" spans="1:39" ht="12.75" customHeight="1">
      <c r="A26" s="394" t="s">
        <v>85</v>
      </c>
      <c r="B26" s="163" t="s">
        <v>34</v>
      </c>
      <c r="C26" s="164"/>
      <c r="D26" s="164"/>
      <c r="E26" s="164"/>
      <c r="F26" s="164"/>
      <c r="G26" s="164"/>
      <c r="H26" s="164"/>
      <c r="I26" s="164"/>
      <c r="J26" s="164"/>
      <c r="K26" s="164"/>
      <c r="L26" s="164"/>
      <c r="M26" s="164"/>
      <c r="N26" s="164"/>
      <c r="O26" s="164"/>
      <c r="P26" s="164"/>
      <c r="Q26" s="164"/>
      <c r="R26" s="164"/>
      <c r="S26" s="164"/>
      <c r="T26" s="400">
        <f>COUNTIFS('★申請額一覧 （別紙２）'!$E$6:$E$20,B26,'★申請額一覧 （別紙２）'!$H$6:$H$20,"&gt;0")</f>
        <v>0</v>
      </c>
      <c r="U26" s="401"/>
      <c r="V26" s="402" t="s">
        <v>13</v>
      </c>
      <c r="W26" s="403"/>
      <c r="X26" s="410">
        <f>SUMIF('★申請額一覧 （別紙２）'!$E$6:$E$20,B26,'★申請額一覧 （別紙２）'!$H$6:$H$20)</f>
        <v>0</v>
      </c>
      <c r="Y26" s="411"/>
      <c r="Z26" s="411"/>
      <c r="AA26" s="411"/>
      <c r="AB26" s="143" t="s">
        <v>103</v>
      </c>
      <c r="AC26" s="137"/>
      <c r="AD26" s="400">
        <f>COUNTIFS('★申請額一覧 （別紙２）'!$E$6:$E$20,B26,'★申請額一覧 （別紙２）'!$K$6:$K$20,"&gt;0")</f>
        <v>0</v>
      </c>
      <c r="AE26" s="401"/>
      <c r="AF26" s="402" t="s">
        <v>13</v>
      </c>
      <c r="AG26" s="403"/>
      <c r="AH26" s="410">
        <f>SUMIF('★申請額一覧 （別紙２）'!$E$6:$E$20,B26,'★申請額一覧 （別紙２）'!$K$6:$K$20)</f>
        <v>0</v>
      </c>
      <c r="AI26" s="411"/>
      <c r="AJ26" s="411"/>
      <c r="AK26" s="411"/>
      <c r="AL26" s="143" t="s">
        <v>103</v>
      </c>
      <c r="AM26" s="137"/>
    </row>
    <row r="27" spans="1:39" ht="12.75" customHeight="1">
      <c r="A27" s="395"/>
      <c r="B27" s="172" t="s">
        <v>33</v>
      </c>
      <c r="C27" s="172"/>
      <c r="D27" s="172"/>
      <c r="E27" s="172"/>
      <c r="F27" s="172"/>
      <c r="G27" s="172"/>
      <c r="H27" s="172"/>
      <c r="I27" s="172"/>
      <c r="J27" s="172"/>
      <c r="K27" s="172"/>
      <c r="L27" s="172"/>
      <c r="M27" s="172"/>
      <c r="N27" s="172"/>
      <c r="O27" s="172"/>
      <c r="P27" s="172"/>
      <c r="Q27" s="172"/>
      <c r="R27" s="172"/>
      <c r="S27" s="172"/>
      <c r="T27" s="431">
        <f>COUNTIFS('★申請額一覧 （別紙２）'!$E$6:$E$20,B27,'★申請額一覧 （別紙２）'!$H$6:$H$20,"&gt;0")</f>
        <v>0</v>
      </c>
      <c r="U27" s="432"/>
      <c r="V27" s="414" t="s">
        <v>13</v>
      </c>
      <c r="W27" s="415"/>
      <c r="X27" s="386">
        <f>SUMIF('★申請額一覧 （別紙２）'!$E$6:$E$20,B27,'★申請額一覧 （別紙２）'!$H$6:$H$20)</f>
        <v>0</v>
      </c>
      <c r="Y27" s="387"/>
      <c r="Z27" s="387"/>
      <c r="AA27" s="387"/>
      <c r="AB27" s="144" t="s">
        <v>103</v>
      </c>
      <c r="AC27" s="145"/>
      <c r="AD27" s="396">
        <f>COUNTIFS('★申請額一覧 （別紙２）'!$E$6:$E$20,B27,'★申請額一覧 （別紙２）'!$K$6:$K$20,"&gt;0")</f>
        <v>0</v>
      </c>
      <c r="AE27" s="397"/>
      <c r="AF27" s="398" t="s">
        <v>13</v>
      </c>
      <c r="AG27" s="399"/>
      <c r="AH27" s="386">
        <f>SUMIF('★申請額一覧 （別紙２）'!$E$6:$E$20,B27,'★申請額一覧 （別紙２）'!$K$6:$K$20)</f>
        <v>0</v>
      </c>
      <c r="AI27" s="387"/>
      <c r="AJ27" s="387"/>
      <c r="AK27" s="387"/>
      <c r="AL27" s="144" t="s">
        <v>103</v>
      </c>
      <c r="AM27" s="145"/>
    </row>
    <row r="28" spans="1:39" ht="12.75" customHeight="1">
      <c r="A28" s="430" t="s">
        <v>31</v>
      </c>
      <c r="B28" s="164" t="s">
        <v>15</v>
      </c>
      <c r="C28" s="164"/>
      <c r="D28" s="164"/>
      <c r="E28" s="164"/>
      <c r="F28" s="164"/>
      <c r="G28" s="164"/>
      <c r="H28" s="164"/>
      <c r="I28" s="164"/>
      <c r="J28" s="164"/>
      <c r="K28" s="164"/>
      <c r="L28" s="164"/>
      <c r="M28" s="164"/>
      <c r="N28" s="164"/>
      <c r="O28" s="164"/>
      <c r="P28" s="164"/>
      <c r="Q28" s="164"/>
      <c r="R28" s="164"/>
      <c r="S28" s="164"/>
      <c r="T28" s="400">
        <f>COUNTIFS('★申請額一覧 （別紙２）'!$E$6:$E$20,B28,'★申請額一覧 （別紙２）'!$H$6:$H$20,"&gt;0")</f>
        <v>0</v>
      </c>
      <c r="U28" s="401"/>
      <c r="V28" s="402" t="s">
        <v>13</v>
      </c>
      <c r="W28" s="403"/>
      <c r="X28" s="416">
        <f>SUMIF('★申請額一覧 （別紙２）'!$E$6:$E$20,B28,'★申請額一覧 （別紙２）'!$H$6:$H$20)</f>
        <v>0</v>
      </c>
      <c r="Y28" s="417"/>
      <c r="Z28" s="417"/>
      <c r="AA28" s="417"/>
      <c r="AB28" s="146" t="s">
        <v>103</v>
      </c>
      <c r="AC28" s="147"/>
      <c r="AD28" s="369">
        <f>COUNTIFS('★申請額一覧 （別紙２）'!$E$6:$E$20,B28,'★申請額一覧 （別紙２）'!$K$6:$K$20,"&gt;0")</f>
        <v>0</v>
      </c>
      <c r="AE28" s="370"/>
      <c r="AF28" s="371" t="s">
        <v>13</v>
      </c>
      <c r="AG28" s="372"/>
      <c r="AH28" s="416">
        <f>SUMIF('★申請額一覧 （別紙２）'!$E$6:$E$20,B28,'★申請額一覧 （別紙２）'!$K$6:$K$20)</f>
        <v>0</v>
      </c>
      <c r="AI28" s="417"/>
      <c r="AJ28" s="417"/>
      <c r="AK28" s="417"/>
      <c r="AL28" s="146" t="s">
        <v>103</v>
      </c>
      <c r="AM28" s="147"/>
    </row>
    <row r="29" spans="1:39" ht="12.75" customHeight="1">
      <c r="A29" s="428"/>
      <c r="B29" s="167" t="s">
        <v>16</v>
      </c>
      <c r="C29" s="167"/>
      <c r="D29" s="167"/>
      <c r="E29" s="167"/>
      <c r="F29" s="167"/>
      <c r="G29" s="167"/>
      <c r="H29" s="167"/>
      <c r="I29" s="167"/>
      <c r="J29" s="167"/>
      <c r="K29" s="167"/>
      <c r="L29" s="167"/>
      <c r="M29" s="167"/>
      <c r="N29" s="167"/>
      <c r="O29" s="167"/>
      <c r="P29" s="167"/>
      <c r="Q29" s="167"/>
      <c r="R29" s="167"/>
      <c r="S29" s="167"/>
      <c r="T29" s="361">
        <f>COUNTIFS('★申請額一覧 （別紙２）'!$E$6:$E$20,B29,'★申請額一覧 （別紙２）'!$H$6:$H$20,"&gt;0")</f>
        <v>0</v>
      </c>
      <c r="U29" s="362"/>
      <c r="V29" s="363" t="s">
        <v>13</v>
      </c>
      <c r="W29" s="364"/>
      <c r="X29" s="365">
        <f>SUMIF('★申請額一覧 （別紙２）'!$E$6:$E$20,B29,'★申請額一覧 （別紙２）'!$H$6:$H$20)</f>
        <v>0</v>
      </c>
      <c r="Y29" s="366"/>
      <c r="Z29" s="366"/>
      <c r="AA29" s="366"/>
      <c r="AB29" s="138" t="s">
        <v>103</v>
      </c>
      <c r="AC29" s="139"/>
      <c r="AD29" s="361">
        <f>COUNTIFS('★申請額一覧 （別紙２）'!$E$6:$E$20,B29,'★申請額一覧 （別紙２）'!$K$6:$K$20,"&gt;0")</f>
        <v>0</v>
      </c>
      <c r="AE29" s="362"/>
      <c r="AF29" s="363" t="s">
        <v>13</v>
      </c>
      <c r="AG29" s="364"/>
      <c r="AH29" s="365">
        <f>SUMIF('★申請額一覧 （別紙２）'!$E$6:$E$20,B29,'★申請額一覧 （別紙２）'!$K$6:$K$20)</f>
        <v>0</v>
      </c>
      <c r="AI29" s="366"/>
      <c r="AJ29" s="366"/>
      <c r="AK29" s="366"/>
      <c r="AL29" s="138" t="s">
        <v>103</v>
      </c>
      <c r="AM29" s="139"/>
    </row>
    <row r="30" spans="1:39" ht="12.75" customHeight="1">
      <c r="A30" s="428"/>
      <c r="B30" s="167" t="s">
        <v>17</v>
      </c>
      <c r="C30" s="167"/>
      <c r="D30" s="167"/>
      <c r="E30" s="167"/>
      <c r="F30" s="167"/>
      <c r="G30" s="167"/>
      <c r="H30" s="167"/>
      <c r="I30" s="167"/>
      <c r="J30" s="167"/>
      <c r="K30" s="167"/>
      <c r="L30" s="167"/>
      <c r="M30" s="167"/>
      <c r="N30" s="167"/>
      <c r="O30" s="167"/>
      <c r="P30" s="167"/>
      <c r="Q30" s="167"/>
      <c r="R30" s="167"/>
      <c r="S30" s="167"/>
      <c r="T30" s="361">
        <f>COUNTIFS('★申請額一覧 （別紙２）'!$E$6:$E$20,B30,'★申請額一覧 （別紙２）'!$H$6:$H$20,"&gt;0")</f>
        <v>0</v>
      </c>
      <c r="U30" s="362"/>
      <c r="V30" s="363" t="s">
        <v>13</v>
      </c>
      <c r="W30" s="364"/>
      <c r="X30" s="365">
        <f>SUMIF('★申請額一覧 （別紙２）'!$E$6:$E$20,B30,'★申請額一覧 （別紙２）'!$H$6:$H$20)</f>
        <v>0</v>
      </c>
      <c r="Y30" s="366"/>
      <c r="Z30" s="366"/>
      <c r="AA30" s="366"/>
      <c r="AB30" s="138" t="s">
        <v>103</v>
      </c>
      <c r="AC30" s="139"/>
      <c r="AD30" s="361">
        <f>COUNTIFS('★申請額一覧 （別紙２）'!$E$6:$E$20,B30,'★申請額一覧 （別紙２）'!$K$6:$K$20,"&gt;0")</f>
        <v>0</v>
      </c>
      <c r="AE30" s="362"/>
      <c r="AF30" s="363" t="s">
        <v>13</v>
      </c>
      <c r="AG30" s="364"/>
      <c r="AH30" s="365">
        <f>SUMIF('★申請額一覧 （別紙２）'!$E$6:$E$20,B30,'★申請額一覧 （別紙２）'!$K$6:$K$20)</f>
        <v>0</v>
      </c>
      <c r="AI30" s="366"/>
      <c r="AJ30" s="366"/>
      <c r="AK30" s="366"/>
      <c r="AL30" s="138" t="s">
        <v>103</v>
      </c>
      <c r="AM30" s="139"/>
    </row>
    <row r="31" spans="1:39" ht="12.75" customHeight="1">
      <c r="A31" s="428"/>
      <c r="B31" s="167" t="s">
        <v>18</v>
      </c>
      <c r="C31" s="167"/>
      <c r="D31" s="167"/>
      <c r="E31" s="167"/>
      <c r="F31" s="167"/>
      <c r="G31" s="167"/>
      <c r="H31" s="167"/>
      <c r="I31" s="167"/>
      <c r="J31" s="167"/>
      <c r="K31" s="167"/>
      <c r="L31" s="167"/>
      <c r="M31" s="167"/>
      <c r="N31" s="167"/>
      <c r="O31" s="167"/>
      <c r="P31" s="167"/>
      <c r="Q31" s="167"/>
      <c r="R31" s="167"/>
      <c r="S31" s="167"/>
      <c r="T31" s="361">
        <f>COUNTIFS('★申請額一覧 （別紙２）'!$E$6:$E$20,B31,'★申請額一覧 （別紙２）'!$H$6:$H$20,"&gt;0")</f>
        <v>0</v>
      </c>
      <c r="U31" s="362"/>
      <c r="V31" s="363" t="s">
        <v>13</v>
      </c>
      <c r="W31" s="364"/>
      <c r="X31" s="365">
        <f>SUMIF('★申請額一覧 （別紙２）'!$E$6:$E$20,B31,'★申請額一覧 （別紙２）'!$H$6:$H$20)</f>
        <v>0</v>
      </c>
      <c r="Y31" s="366"/>
      <c r="Z31" s="366"/>
      <c r="AA31" s="366"/>
      <c r="AB31" s="138" t="s">
        <v>103</v>
      </c>
      <c r="AC31" s="139"/>
      <c r="AD31" s="361">
        <f>COUNTIFS('★申請額一覧 （別紙２）'!$E$6:$E$20,B31,'★申請額一覧 （別紙２）'!$K$6:$K$20,"&gt;0")</f>
        <v>0</v>
      </c>
      <c r="AE31" s="362"/>
      <c r="AF31" s="363" t="s">
        <v>13</v>
      </c>
      <c r="AG31" s="364"/>
      <c r="AH31" s="365">
        <f>SUMIF('★申請額一覧 （別紙２）'!$E$6:$E$20,B31,'★申請額一覧 （別紙２）'!$K$6:$K$20)</f>
        <v>0</v>
      </c>
      <c r="AI31" s="366"/>
      <c r="AJ31" s="366"/>
      <c r="AK31" s="366"/>
      <c r="AL31" s="138" t="s">
        <v>103</v>
      </c>
      <c r="AM31" s="139"/>
    </row>
    <row r="32" spans="1:39" ht="12.75" customHeight="1">
      <c r="A32" s="428"/>
      <c r="B32" s="167" t="s">
        <v>19</v>
      </c>
      <c r="C32" s="167"/>
      <c r="D32" s="167"/>
      <c r="E32" s="167"/>
      <c r="F32" s="167"/>
      <c r="G32" s="167"/>
      <c r="H32" s="167"/>
      <c r="I32" s="167"/>
      <c r="J32" s="167"/>
      <c r="K32" s="167"/>
      <c r="L32" s="167"/>
      <c r="M32" s="167"/>
      <c r="N32" s="167"/>
      <c r="O32" s="167"/>
      <c r="P32" s="167"/>
      <c r="Q32" s="167"/>
      <c r="R32" s="167"/>
      <c r="S32" s="167"/>
      <c r="T32" s="361">
        <f>COUNTIFS('★申請額一覧 （別紙２）'!$E$6:$E$20,B32,'★申請額一覧 （別紙２）'!$H$6:$H$20,"&gt;0")</f>
        <v>0</v>
      </c>
      <c r="U32" s="362"/>
      <c r="V32" s="363" t="s">
        <v>13</v>
      </c>
      <c r="W32" s="364"/>
      <c r="X32" s="365">
        <f>SUMIF('★申請額一覧 （別紙２）'!$E$6:$E$20,B32,'★申請額一覧 （別紙２）'!$H$6:$H$20)</f>
        <v>0</v>
      </c>
      <c r="Y32" s="366"/>
      <c r="Z32" s="366"/>
      <c r="AA32" s="366"/>
      <c r="AB32" s="138" t="s">
        <v>103</v>
      </c>
      <c r="AC32" s="139"/>
      <c r="AD32" s="361">
        <f>COUNTIFS('★申請額一覧 （別紙２）'!$E$6:$E$20,B32,'★申請額一覧 （別紙２）'!$K$6:$K$20,"&gt;0")</f>
        <v>0</v>
      </c>
      <c r="AE32" s="362"/>
      <c r="AF32" s="363" t="s">
        <v>13</v>
      </c>
      <c r="AG32" s="364"/>
      <c r="AH32" s="365">
        <f>SUMIF('★申請額一覧 （別紙２）'!$E$6:$E$20,B32,'★申請額一覧 （別紙２）'!$K$6:$K$20)</f>
        <v>0</v>
      </c>
      <c r="AI32" s="366"/>
      <c r="AJ32" s="366"/>
      <c r="AK32" s="366"/>
      <c r="AL32" s="138" t="s">
        <v>103</v>
      </c>
      <c r="AM32" s="139"/>
    </row>
    <row r="33" spans="1:39" ht="12.75" customHeight="1">
      <c r="A33" s="428"/>
      <c r="B33" s="167" t="s">
        <v>20</v>
      </c>
      <c r="C33" s="167"/>
      <c r="D33" s="167"/>
      <c r="E33" s="167"/>
      <c r="F33" s="167"/>
      <c r="G33" s="167"/>
      <c r="H33" s="167"/>
      <c r="I33" s="167"/>
      <c r="J33" s="167"/>
      <c r="K33" s="167"/>
      <c r="L33" s="167"/>
      <c r="M33" s="167"/>
      <c r="N33" s="167"/>
      <c r="O33" s="167"/>
      <c r="P33" s="167"/>
      <c r="Q33" s="167"/>
      <c r="R33" s="167"/>
      <c r="S33" s="167"/>
      <c r="T33" s="361">
        <f>COUNTIFS('★申請額一覧 （別紙２）'!$E$6:$E$20,B33,'★申請額一覧 （別紙２）'!$H$6:$H$20,"&gt;0")</f>
        <v>0</v>
      </c>
      <c r="U33" s="362"/>
      <c r="V33" s="363" t="s">
        <v>13</v>
      </c>
      <c r="W33" s="364"/>
      <c r="X33" s="365">
        <f>SUMIF('★申請額一覧 （別紙２）'!$E$6:$E$20,B33,'★申請額一覧 （別紙２）'!$H$6:$H$20)</f>
        <v>0</v>
      </c>
      <c r="Y33" s="366"/>
      <c r="Z33" s="366"/>
      <c r="AA33" s="366"/>
      <c r="AB33" s="138" t="s">
        <v>103</v>
      </c>
      <c r="AC33" s="139"/>
      <c r="AD33" s="361">
        <f>COUNTIFS('★申請額一覧 （別紙２）'!$E$6:$E$20,B33,'★申請額一覧 （別紙２）'!$K$6:$K$20,"&gt;0")</f>
        <v>0</v>
      </c>
      <c r="AE33" s="362"/>
      <c r="AF33" s="363" t="s">
        <v>13</v>
      </c>
      <c r="AG33" s="364"/>
      <c r="AH33" s="365">
        <f>SUMIF('★申請額一覧 （別紙２）'!$E$6:$E$20,B33,'★申請額一覧 （別紙２）'!$K$6:$K$20)</f>
        <v>0</v>
      </c>
      <c r="AI33" s="366"/>
      <c r="AJ33" s="366"/>
      <c r="AK33" s="366"/>
      <c r="AL33" s="138" t="s">
        <v>103</v>
      </c>
      <c r="AM33" s="139"/>
    </row>
    <row r="34" spans="1:39" ht="12.75" customHeight="1">
      <c r="A34" s="428"/>
      <c r="B34" s="167" t="s">
        <v>21</v>
      </c>
      <c r="C34" s="167"/>
      <c r="D34" s="167"/>
      <c r="E34" s="167"/>
      <c r="F34" s="167"/>
      <c r="G34" s="167"/>
      <c r="H34" s="167"/>
      <c r="I34" s="167"/>
      <c r="J34" s="167"/>
      <c r="K34" s="167"/>
      <c r="L34" s="167"/>
      <c r="M34" s="167"/>
      <c r="N34" s="167"/>
      <c r="O34" s="167"/>
      <c r="P34" s="167"/>
      <c r="Q34" s="167"/>
      <c r="R34" s="167"/>
      <c r="S34" s="167"/>
      <c r="T34" s="361">
        <f>COUNTIFS('★申請額一覧 （別紙２）'!$E$6:$E$20,B34,'★申請額一覧 （別紙２）'!$H$6:$H$20,"&gt;0")</f>
        <v>0</v>
      </c>
      <c r="U34" s="362"/>
      <c r="V34" s="363" t="s">
        <v>13</v>
      </c>
      <c r="W34" s="364"/>
      <c r="X34" s="365">
        <f>SUMIF('★申請額一覧 （別紙２）'!$E$6:$E$20,B34,'★申請額一覧 （別紙２）'!$H$6:$H$20)</f>
        <v>0</v>
      </c>
      <c r="Y34" s="366"/>
      <c r="Z34" s="366"/>
      <c r="AA34" s="366"/>
      <c r="AB34" s="138" t="s">
        <v>103</v>
      </c>
      <c r="AC34" s="139"/>
      <c r="AD34" s="361">
        <f>COUNTIFS('★申請額一覧 （別紙２）'!$E$6:$E$20,B34,'★申請額一覧 （別紙２）'!$K$6:$K$20,"&gt;0")</f>
        <v>0</v>
      </c>
      <c r="AE34" s="362"/>
      <c r="AF34" s="363" t="s">
        <v>13</v>
      </c>
      <c r="AG34" s="364"/>
      <c r="AH34" s="365">
        <f>SUMIF('★申請額一覧 （別紙２）'!$E$6:$E$20,B34,'★申請額一覧 （別紙２）'!$K$6:$K$20)</f>
        <v>0</v>
      </c>
      <c r="AI34" s="366"/>
      <c r="AJ34" s="366"/>
      <c r="AK34" s="366"/>
      <c r="AL34" s="138" t="s">
        <v>103</v>
      </c>
      <c r="AM34" s="139"/>
    </row>
    <row r="35" spans="1:39" ht="12.75" customHeight="1">
      <c r="A35" s="428"/>
      <c r="B35" s="167" t="s">
        <v>22</v>
      </c>
      <c r="C35" s="167"/>
      <c r="D35" s="167"/>
      <c r="E35" s="167"/>
      <c r="F35" s="167"/>
      <c r="G35" s="167"/>
      <c r="H35" s="167"/>
      <c r="I35" s="167"/>
      <c r="J35" s="167"/>
      <c r="K35" s="167"/>
      <c r="L35" s="167"/>
      <c r="M35" s="167"/>
      <c r="N35" s="167"/>
      <c r="O35" s="167"/>
      <c r="P35" s="167"/>
      <c r="Q35" s="167"/>
      <c r="R35" s="167"/>
      <c r="S35" s="167"/>
      <c r="T35" s="361" t="s">
        <v>177</v>
      </c>
      <c r="U35" s="362"/>
      <c r="V35" s="388" t="s">
        <v>13</v>
      </c>
      <c r="W35" s="389"/>
      <c r="X35" s="365" t="s">
        <v>177</v>
      </c>
      <c r="Y35" s="366"/>
      <c r="Z35" s="366"/>
      <c r="AA35" s="366"/>
      <c r="AB35" s="197" t="s">
        <v>103</v>
      </c>
      <c r="AC35" s="198"/>
      <c r="AD35" s="361">
        <f>COUNTIFS('★申請額一覧 （別紙２）'!$E$6:$E$20,B35,'★申請額一覧 （別紙２）'!$K$6:$K$20,"&gt;0")</f>
        <v>0</v>
      </c>
      <c r="AE35" s="362"/>
      <c r="AF35" s="363" t="s">
        <v>13</v>
      </c>
      <c r="AG35" s="364"/>
      <c r="AH35" s="365">
        <f>SUMIF('★申請額一覧 （別紙２）'!$E$6:$E$20,B35,'★申請額一覧 （別紙２）'!$K$6:$K$20)</f>
        <v>0</v>
      </c>
      <c r="AI35" s="366"/>
      <c r="AJ35" s="366"/>
      <c r="AK35" s="366"/>
      <c r="AL35" s="138" t="s">
        <v>103</v>
      </c>
      <c r="AM35" s="139"/>
    </row>
    <row r="36" spans="1:39" ht="12.75" customHeight="1">
      <c r="A36" s="429"/>
      <c r="B36" s="171" t="s">
        <v>87</v>
      </c>
      <c r="C36" s="171"/>
      <c r="D36" s="171"/>
      <c r="E36" s="171"/>
      <c r="F36" s="171"/>
      <c r="G36" s="171"/>
      <c r="H36" s="171"/>
      <c r="I36" s="171"/>
      <c r="J36" s="171"/>
      <c r="K36" s="171"/>
      <c r="L36" s="171"/>
      <c r="M36" s="171"/>
      <c r="N36" s="171"/>
      <c r="O36" s="171"/>
      <c r="P36" s="171"/>
      <c r="Q36" s="171"/>
      <c r="R36" s="171"/>
      <c r="S36" s="171"/>
      <c r="T36" s="404">
        <f>COUNTIFS('★申請額一覧 （別紙２）'!$E$6:$E$20,B36,'★申請額一覧 （別紙２）'!$H$6:$H$20,"&gt;0")</f>
        <v>0</v>
      </c>
      <c r="U36" s="405"/>
      <c r="V36" s="406" t="s">
        <v>13</v>
      </c>
      <c r="W36" s="407"/>
      <c r="X36" s="408">
        <f>SUMIF('★申請額一覧 （別紙２）'!$E$6:$E$20,B36,'★申請額一覧 （別紙２）'!$H$6:$H$20)</f>
        <v>0</v>
      </c>
      <c r="Y36" s="409"/>
      <c r="Z36" s="409"/>
      <c r="AA36" s="409"/>
      <c r="AB36" s="141" t="s">
        <v>103</v>
      </c>
      <c r="AC36" s="142"/>
      <c r="AD36" s="390">
        <f>COUNTIFS('★申請額一覧 （別紙２）'!$E$6:$E$20,B36,'★申請額一覧 （別紙２）'!$K$6:$K$20,"&gt;0")</f>
        <v>0</v>
      </c>
      <c r="AE36" s="391"/>
      <c r="AF36" s="392" t="s">
        <v>13</v>
      </c>
      <c r="AG36" s="393"/>
      <c r="AH36" s="408">
        <f>SUMIF('★申請額一覧 （別紙２）'!$E$6:$E$20,B36,'★申請額一覧 （別紙２）'!$K$6:$K$20)</f>
        <v>0</v>
      </c>
      <c r="AI36" s="409"/>
      <c r="AJ36" s="409"/>
      <c r="AK36" s="409"/>
      <c r="AL36" s="141" t="s">
        <v>103</v>
      </c>
      <c r="AM36" s="142"/>
    </row>
    <row r="37" spans="1:39" ht="12.75" customHeight="1">
      <c r="A37" s="412" t="s">
        <v>86</v>
      </c>
      <c r="B37" s="164" t="s">
        <v>23</v>
      </c>
      <c r="C37" s="164"/>
      <c r="D37" s="164"/>
      <c r="E37" s="164"/>
      <c r="F37" s="164"/>
      <c r="G37" s="164"/>
      <c r="H37" s="164"/>
      <c r="I37" s="164"/>
      <c r="J37" s="164"/>
      <c r="K37" s="164"/>
      <c r="L37" s="164"/>
      <c r="M37" s="164"/>
      <c r="N37" s="164"/>
      <c r="O37" s="164"/>
      <c r="P37" s="164"/>
      <c r="Q37" s="164"/>
      <c r="R37" s="164"/>
      <c r="S37" s="164"/>
      <c r="T37" s="400">
        <f>COUNTIFS('★申請額一覧 （別紙２）'!$E$6:$E$20,B37,'★申請額一覧 （別紙２）'!$H$6:$H$20,"&gt;0")</f>
        <v>0</v>
      </c>
      <c r="U37" s="401"/>
      <c r="V37" s="402" t="s">
        <v>13</v>
      </c>
      <c r="W37" s="403"/>
      <c r="X37" s="410">
        <f>SUMIF('★申請額一覧 （別紙２）'!$E$6:$E$20,B37,'★申請額一覧 （別紙２）'!$H$6:$H$20)</f>
        <v>0</v>
      </c>
      <c r="Y37" s="411"/>
      <c r="Z37" s="411"/>
      <c r="AA37" s="411"/>
      <c r="AB37" s="143" t="s">
        <v>103</v>
      </c>
      <c r="AC37" s="137"/>
      <c r="AD37" s="400">
        <f>COUNTIFS('★申請額一覧 （別紙２）'!$E$6:$E$20,B37,'★申請額一覧 （別紙２）'!$K$6:$K$20,"&gt;0")</f>
        <v>0</v>
      </c>
      <c r="AE37" s="401"/>
      <c r="AF37" s="402" t="s">
        <v>13</v>
      </c>
      <c r="AG37" s="403"/>
      <c r="AH37" s="410">
        <f>SUMIF('★申請額一覧 （別紙２）'!$E$6:$E$20,B37,'★申請額一覧 （別紙２）'!$K$6:$K$20)</f>
        <v>0</v>
      </c>
      <c r="AI37" s="411"/>
      <c r="AJ37" s="411"/>
      <c r="AK37" s="411"/>
      <c r="AL37" s="143" t="s">
        <v>103</v>
      </c>
      <c r="AM37" s="137"/>
    </row>
    <row r="38" spans="1:39" ht="12.75" customHeight="1">
      <c r="A38" s="413"/>
      <c r="B38" s="172" t="s">
        <v>24</v>
      </c>
      <c r="C38" s="172"/>
      <c r="D38" s="172"/>
      <c r="E38" s="172"/>
      <c r="F38" s="172"/>
      <c r="G38" s="172"/>
      <c r="H38" s="172"/>
      <c r="I38" s="172"/>
      <c r="J38" s="172"/>
      <c r="K38" s="172"/>
      <c r="L38" s="172"/>
      <c r="M38" s="172"/>
      <c r="N38" s="172"/>
      <c r="O38" s="172"/>
      <c r="P38" s="172"/>
      <c r="Q38" s="172"/>
      <c r="R38" s="172"/>
      <c r="S38" s="172"/>
      <c r="T38" s="396">
        <f>COUNTIFS('★申請額一覧 （別紙２）'!$E$6:$E$20,B38,'★申請額一覧 （別紙２）'!$H$6:$H$20,"&gt;0")</f>
        <v>0</v>
      </c>
      <c r="U38" s="397"/>
      <c r="V38" s="398" t="s">
        <v>13</v>
      </c>
      <c r="W38" s="399"/>
      <c r="X38" s="386">
        <f>SUMIF('★申請額一覧 （別紙２）'!$E$6:$E$20,B38,'★申請額一覧 （別紙２）'!$H$6:$H$20)</f>
        <v>0</v>
      </c>
      <c r="Y38" s="387"/>
      <c r="Z38" s="387"/>
      <c r="AA38" s="387"/>
      <c r="AB38" s="144" t="s">
        <v>103</v>
      </c>
      <c r="AC38" s="145"/>
      <c r="AD38" s="396">
        <f>COUNTIFS('★申請額一覧 （別紙２）'!$E$6:$E$20,B38,'★申請額一覧 （別紙２）'!$K$6:$K$20,"&gt;0")</f>
        <v>0</v>
      </c>
      <c r="AE38" s="397"/>
      <c r="AF38" s="398" t="s">
        <v>13</v>
      </c>
      <c r="AG38" s="399"/>
      <c r="AH38" s="386">
        <f>SUMIF('★申請額一覧 （別紙２）'!$E$6:$E$20,B38,'★申請額一覧 （別紙２）'!$K$6:$K$20)</f>
        <v>0</v>
      </c>
      <c r="AI38" s="387"/>
      <c r="AJ38" s="387"/>
      <c r="AK38" s="387"/>
      <c r="AL38" s="144" t="s">
        <v>103</v>
      </c>
      <c r="AM38" s="145"/>
    </row>
    <row r="39" spans="1:39" ht="12.75" customHeight="1">
      <c r="A39" s="430" t="s">
        <v>32</v>
      </c>
      <c r="B39" s="163" t="s">
        <v>25</v>
      </c>
      <c r="C39" s="164"/>
      <c r="D39" s="164"/>
      <c r="E39" s="164"/>
      <c r="F39" s="164"/>
      <c r="G39" s="164"/>
      <c r="H39" s="164"/>
      <c r="I39" s="164"/>
      <c r="J39" s="164"/>
      <c r="K39" s="164"/>
      <c r="L39" s="164"/>
      <c r="M39" s="164"/>
      <c r="N39" s="164"/>
      <c r="O39" s="164"/>
      <c r="P39" s="164"/>
      <c r="Q39" s="164"/>
      <c r="R39" s="164"/>
      <c r="S39" s="164"/>
      <c r="T39" s="369">
        <f>COUNTIFS('★申請額一覧 （別紙２）'!$E$6:$E$20,B39,'★申請額一覧 （別紙２）'!$H$6:$H$20,"&gt;0")</f>
        <v>0</v>
      </c>
      <c r="U39" s="370"/>
      <c r="V39" s="371" t="s">
        <v>13</v>
      </c>
      <c r="W39" s="372"/>
      <c r="X39" s="416">
        <f>SUMIF('★申請額一覧 （別紙２）'!$E$6:$E$20,B39,'★申請額一覧 （別紙２）'!$H$6:$H$20)</f>
        <v>0</v>
      </c>
      <c r="Y39" s="417"/>
      <c r="Z39" s="417"/>
      <c r="AA39" s="417"/>
      <c r="AB39" s="146" t="s">
        <v>103</v>
      </c>
      <c r="AC39" s="147"/>
      <c r="AD39" s="369">
        <f>COUNTIFS('★申請額一覧 （別紙２）'!$E$6:$E$20,B39,'★申請額一覧 （別紙２）'!$K$6:$K$20,"&gt;0")</f>
        <v>0</v>
      </c>
      <c r="AE39" s="370"/>
      <c r="AF39" s="371" t="s">
        <v>13</v>
      </c>
      <c r="AG39" s="372"/>
      <c r="AH39" s="416">
        <f>SUMIF('★申請額一覧 （別紙２）'!$E$6:$E$20,B39,'★申請額一覧 （別紙２）'!$K$6:$K$20)</f>
        <v>0</v>
      </c>
      <c r="AI39" s="417"/>
      <c r="AJ39" s="417"/>
      <c r="AK39" s="417"/>
      <c r="AL39" s="146" t="s">
        <v>103</v>
      </c>
      <c r="AM39" s="147"/>
    </row>
    <row r="40" spans="1:39" ht="12.75" customHeight="1">
      <c r="A40" s="428"/>
      <c r="B40" s="166" t="s">
        <v>26</v>
      </c>
      <c r="C40" s="167"/>
      <c r="D40" s="167"/>
      <c r="E40" s="167"/>
      <c r="F40" s="167"/>
      <c r="G40" s="167"/>
      <c r="H40" s="167"/>
      <c r="I40" s="167"/>
      <c r="J40" s="167"/>
      <c r="K40" s="167"/>
      <c r="L40" s="167"/>
      <c r="M40" s="167"/>
      <c r="N40" s="167"/>
      <c r="O40" s="167"/>
      <c r="P40" s="167"/>
      <c r="Q40" s="167"/>
      <c r="R40" s="167"/>
      <c r="S40" s="167"/>
      <c r="T40" s="361">
        <f>COUNTIFS('★申請額一覧 （別紙２）'!$E$6:$E$20,B40,'★申請額一覧 （別紙２）'!$H$6:$H$20,"&gt;0")</f>
        <v>0</v>
      </c>
      <c r="U40" s="362"/>
      <c r="V40" s="363" t="s">
        <v>13</v>
      </c>
      <c r="W40" s="364"/>
      <c r="X40" s="365">
        <f>SUMIF('★申請額一覧 （別紙２）'!$E$6:$E$20,B40,'★申請額一覧 （別紙２）'!$H$6:$H$20)</f>
        <v>0</v>
      </c>
      <c r="Y40" s="366"/>
      <c r="Z40" s="366"/>
      <c r="AA40" s="366"/>
      <c r="AB40" s="138" t="s">
        <v>103</v>
      </c>
      <c r="AC40" s="139"/>
      <c r="AD40" s="361">
        <f>COUNTIFS('★申請額一覧 （別紙２）'!$E$6:$E$20,B40,'★申請額一覧 （別紙２）'!$K$6:$K$20,"&gt;0")</f>
        <v>0</v>
      </c>
      <c r="AE40" s="362"/>
      <c r="AF40" s="363" t="s">
        <v>13</v>
      </c>
      <c r="AG40" s="364"/>
      <c r="AH40" s="365">
        <f>SUMIF('★申請額一覧 （別紙２）'!$E$6:$E$20,B40,'★申請額一覧 （別紙２）'!$K$6:$K$20)</f>
        <v>0</v>
      </c>
      <c r="AI40" s="366"/>
      <c r="AJ40" s="366"/>
      <c r="AK40" s="366"/>
      <c r="AL40" s="138" t="s">
        <v>103</v>
      </c>
      <c r="AM40" s="139"/>
    </row>
    <row r="41" spans="1:39" ht="12.75" customHeight="1">
      <c r="A41" s="428"/>
      <c r="B41" s="166" t="s">
        <v>27</v>
      </c>
      <c r="C41" s="167"/>
      <c r="D41" s="167"/>
      <c r="E41" s="167"/>
      <c r="F41" s="167"/>
      <c r="G41" s="167"/>
      <c r="H41" s="167"/>
      <c r="I41" s="167"/>
      <c r="J41" s="167"/>
      <c r="K41" s="167"/>
      <c r="L41" s="167"/>
      <c r="M41" s="167"/>
      <c r="N41" s="167"/>
      <c r="O41" s="167"/>
      <c r="P41" s="167"/>
      <c r="Q41" s="167"/>
      <c r="R41" s="167"/>
      <c r="S41" s="167"/>
      <c r="T41" s="361">
        <f>COUNTIFS('★申請額一覧 （別紙２）'!$E$6:$E$20,B41,'★申請額一覧 （別紙２）'!$H$6:$H$20,"&gt;0")</f>
        <v>0</v>
      </c>
      <c r="U41" s="362"/>
      <c r="V41" s="363" t="s">
        <v>13</v>
      </c>
      <c r="W41" s="364"/>
      <c r="X41" s="365">
        <f>SUMIF('★申請額一覧 （別紙２）'!$E$6:$E$20,B41,'★申請額一覧 （別紙２）'!$H$6:$H$20)</f>
        <v>0</v>
      </c>
      <c r="Y41" s="366"/>
      <c r="Z41" s="366"/>
      <c r="AA41" s="366"/>
      <c r="AB41" s="138" t="s">
        <v>103</v>
      </c>
      <c r="AC41" s="139"/>
      <c r="AD41" s="361">
        <f>COUNTIFS('★申請額一覧 （別紙２）'!$E$6:$E$20,B41,'★申請額一覧 （別紙２）'!$K$6:$K$20,"&gt;0")</f>
        <v>0</v>
      </c>
      <c r="AE41" s="362"/>
      <c r="AF41" s="363" t="s">
        <v>13</v>
      </c>
      <c r="AG41" s="364"/>
      <c r="AH41" s="365">
        <f>SUMIF('★申請額一覧 （別紙２）'!$E$6:$E$20,B41,'★申請額一覧 （別紙２）'!$K$6:$K$20)</f>
        <v>0</v>
      </c>
      <c r="AI41" s="366"/>
      <c r="AJ41" s="366"/>
      <c r="AK41" s="366"/>
      <c r="AL41" s="138" t="s">
        <v>103</v>
      </c>
      <c r="AM41" s="139"/>
    </row>
    <row r="42" spans="1:39" ht="12.75" customHeight="1">
      <c r="A42" s="428"/>
      <c r="B42" s="166" t="s">
        <v>28</v>
      </c>
      <c r="C42" s="167"/>
      <c r="D42" s="167"/>
      <c r="E42" s="167"/>
      <c r="F42" s="167"/>
      <c r="G42" s="167"/>
      <c r="H42" s="167"/>
      <c r="I42" s="167"/>
      <c r="J42" s="167"/>
      <c r="K42" s="167"/>
      <c r="L42" s="167"/>
      <c r="M42" s="167"/>
      <c r="N42" s="167"/>
      <c r="O42" s="167"/>
      <c r="P42" s="167"/>
      <c r="Q42" s="167"/>
      <c r="R42" s="167"/>
      <c r="S42" s="167"/>
      <c r="T42" s="361">
        <f>COUNTIFS('★申請額一覧 （別紙２）'!$E$6:$E$20,B42,'★申請額一覧 （別紙２）'!$H$6:$H$20,"&gt;0")</f>
        <v>0</v>
      </c>
      <c r="U42" s="362"/>
      <c r="V42" s="363" t="s">
        <v>13</v>
      </c>
      <c r="W42" s="364"/>
      <c r="X42" s="365">
        <f>SUMIF('★申請額一覧 （別紙２）'!$E$6:$E$20,B42,'★申請額一覧 （別紙２）'!$H$6:$H$20)</f>
        <v>0</v>
      </c>
      <c r="Y42" s="366"/>
      <c r="Z42" s="366"/>
      <c r="AA42" s="366"/>
      <c r="AB42" s="138" t="s">
        <v>103</v>
      </c>
      <c r="AC42" s="139"/>
      <c r="AD42" s="361">
        <f>COUNTIFS('★申請額一覧 （別紙２）'!$E$6:$E$20,B42,'★申請額一覧 （別紙２）'!$K$6:$K$20,"&gt;0")</f>
        <v>0</v>
      </c>
      <c r="AE42" s="362"/>
      <c r="AF42" s="363" t="s">
        <v>13</v>
      </c>
      <c r="AG42" s="364"/>
      <c r="AH42" s="365">
        <f>SUMIF('★申請額一覧 （別紙２）'!$E$6:$E$20,B42,'★申請額一覧 （別紙２）'!$K$6:$K$20)</f>
        <v>0</v>
      </c>
      <c r="AI42" s="366"/>
      <c r="AJ42" s="366"/>
      <c r="AK42" s="366"/>
      <c r="AL42" s="138" t="s">
        <v>103</v>
      </c>
      <c r="AM42" s="139"/>
    </row>
    <row r="43" spans="1:39" ht="12.75" customHeight="1">
      <c r="A43" s="428"/>
      <c r="B43" s="166" t="s">
        <v>29</v>
      </c>
      <c r="C43" s="167"/>
      <c r="D43" s="167"/>
      <c r="E43" s="167"/>
      <c r="F43" s="167"/>
      <c r="G43" s="167"/>
      <c r="H43" s="167"/>
      <c r="I43" s="167"/>
      <c r="J43" s="167"/>
      <c r="K43" s="167"/>
      <c r="L43" s="167"/>
      <c r="M43" s="167"/>
      <c r="N43" s="167"/>
      <c r="O43" s="167"/>
      <c r="P43" s="167"/>
      <c r="Q43" s="167"/>
      <c r="R43" s="167"/>
      <c r="S43" s="167"/>
      <c r="T43" s="361">
        <f>COUNTIFS('★申請額一覧 （別紙２）'!$E$6:$E$20,B43,'★申請額一覧 （別紙２）'!$H$6:$H$20,"&gt;0")</f>
        <v>0</v>
      </c>
      <c r="U43" s="362"/>
      <c r="V43" s="363" t="s">
        <v>13</v>
      </c>
      <c r="W43" s="364"/>
      <c r="X43" s="365">
        <f>SUMIF('★申請額一覧 （別紙２）'!$E$6:$E$20,B43,'★申請額一覧 （別紙２）'!$H$6:$H$20)</f>
        <v>0</v>
      </c>
      <c r="Y43" s="366"/>
      <c r="Z43" s="366"/>
      <c r="AA43" s="366"/>
      <c r="AB43" s="138" t="s">
        <v>103</v>
      </c>
      <c r="AC43" s="139"/>
      <c r="AD43" s="361">
        <f>COUNTIFS('★申請額一覧 （別紙２）'!$E$6:$E$20,B43,'★申請額一覧 （別紙２）'!$K$6:$K$20,"&gt;0")</f>
        <v>0</v>
      </c>
      <c r="AE43" s="362"/>
      <c r="AF43" s="363" t="s">
        <v>13</v>
      </c>
      <c r="AG43" s="364"/>
      <c r="AH43" s="365">
        <f>SUMIF('★申請額一覧 （別紙２）'!$E$6:$E$20,B43,'★申請額一覧 （別紙２）'!$K$6:$K$20)</f>
        <v>0</v>
      </c>
      <c r="AI43" s="366"/>
      <c r="AJ43" s="366"/>
      <c r="AK43" s="366"/>
      <c r="AL43" s="138" t="s">
        <v>103</v>
      </c>
      <c r="AM43" s="139"/>
    </row>
    <row r="44" spans="1:39" ht="12.75" customHeight="1">
      <c r="A44" s="428"/>
      <c r="B44" s="166" t="s">
        <v>30</v>
      </c>
      <c r="C44" s="167"/>
      <c r="D44" s="167"/>
      <c r="E44" s="167"/>
      <c r="F44" s="167"/>
      <c r="G44" s="167"/>
      <c r="H44" s="167"/>
      <c r="I44" s="167"/>
      <c r="J44" s="167"/>
      <c r="K44" s="167"/>
      <c r="L44" s="167"/>
      <c r="M44" s="167"/>
      <c r="N44" s="167"/>
      <c r="O44" s="167"/>
      <c r="P44" s="167"/>
      <c r="Q44" s="167"/>
      <c r="R44" s="167"/>
      <c r="S44" s="167"/>
      <c r="T44" s="361">
        <f>COUNTIFS('★申請額一覧 （別紙２）'!$E$6:$E$20,B44,'★申請額一覧 （別紙２）'!$H$6:$H$20,"&gt;0")</f>
        <v>0</v>
      </c>
      <c r="U44" s="362"/>
      <c r="V44" s="363" t="s">
        <v>13</v>
      </c>
      <c r="W44" s="364"/>
      <c r="X44" s="365">
        <f>SUMIF('★申請額一覧 （別紙２）'!$E$6:$E$20,B44,'★申請額一覧 （別紙２）'!$H$6:$H$20)</f>
        <v>0</v>
      </c>
      <c r="Y44" s="366"/>
      <c r="Z44" s="366"/>
      <c r="AA44" s="366"/>
      <c r="AB44" s="138" t="s">
        <v>103</v>
      </c>
      <c r="AC44" s="139"/>
      <c r="AD44" s="361">
        <f>COUNTIFS('★申請額一覧 （別紙２）'!$E$6:$E$20,B44,'★申請額一覧 （別紙２）'!$K$6:$K$20,"&gt;0")</f>
        <v>0</v>
      </c>
      <c r="AE44" s="362"/>
      <c r="AF44" s="363" t="s">
        <v>13</v>
      </c>
      <c r="AG44" s="364"/>
      <c r="AH44" s="365">
        <f>SUMIF('★申請額一覧 （別紙２）'!$E$6:$E$20,B44,'★申請額一覧 （別紙２）'!$K$6:$K$20)</f>
        <v>0</v>
      </c>
      <c r="AI44" s="366"/>
      <c r="AJ44" s="366"/>
      <c r="AK44" s="366"/>
      <c r="AL44" s="138" t="s">
        <v>103</v>
      </c>
      <c r="AM44" s="139"/>
    </row>
    <row r="45" spans="1:39" ht="12.75" customHeight="1">
      <c r="A45" s="428"/>
      <c r="B45" s="166" t="s">
        <v>60</v>
      </c>
      <c r="C45" s="167"/>
      <c r="D45" s="167"/>
      <c r="E45" s="167"/>
      <c r="F45" s="167"/>
      <c r="G45" s="167"/>
      <c r="H45" s="167"/>
      <c r="I45" s="167"/>
      <c r="J45" s="167"/>
      <c r="K45" s="167"/>
      <c r="L45" s="167"/>
      <c r="M45" s="167"/>
      <c r="N45" s="167"/>
      <c r="O45" s="167"/>
      <c r="P45" s="167"/>
      <c r="Q45" s="167"/>
      <c r="R45" s="167"/>
      <c r="S45" s="167"/>
      <c r="T45" s="361">
        <f>COUNTIFS('★申請額一覧 （別紙２）'!$E$6:$E$20,B45,'★申請額一覧 （別紙２）'!$H$6:$H$20,"&gt;0")</f>
        <v>0</v>
      </c>
      <c r="U45" s="362"/>
      <c r="V45" s="363" t="s">
        <v>13</v>
      </c>
      <c r="W45" s="364"/>
      <c r="X45" s="365">
        <f>SUMIF('★申請額一覧 （別紙２）'!$E$6:$E$20,B45,'★申請額一覧 （別紙２）'!$H$6:$H$20)</f>
        <v>0</v>
      </c>
      <c r="Y45" s="366"/>
      <c r="Z45" s="366"/>
      <c r="AA45" s="366"/>
      <c r="AB45" s="138" t="s">
        <v>103</v>
      </c>
      <c r="AC45" s="139"/>
      <c r="AD45" s="361">
        <f>COUNTIFS('★申請額一覧 （別紙２）'!$E$6:$E$20,B45,'★申請額一覧 （別紙２）'!$K$6:$K$20,"&gt;0")</f>
        <v>0</v>
      </c>
      <c r="AE45" s="362"/>
      <c r="AF45" s="363" t="s">
        <v>13</v>
      </c>
      <c r="AG45" s="364"/>
      <c r="AH45" s="365">
        <f>SUMIF('★申請額一覧 （別紙２）'!$E$6:$E$20,B45,'★申請額一覧 （別紙２）'!$K$6:$K$20)</f>
        <v>0</v>
      </c>
      <c r="AI45" s="366"/>
      <c r="AJ45" s="366"/>
      <c r="AK45" s="366"/>
      <c r="AL45" s="138" t="s">
        <v>103</v>
      </c>
      <c r="AM45" s="139"/>
    </row>
    <row r="46" spans="1:39" ht="12.75" customHeight="1">
      <c r="A46" s="428"/>
      <c r="B46" s="166" t="s">
        <v>61</v>
      </c>
      <c r="C46" s="167"/>
      <c r="D46" s="167"/>
      <c r="E46" s="167"/>
      <c r="F46" s="167"/>
      <c r="G46" s="167"/>
      <c r="H46" s="167"/>
      <c r="I46" s="167"/>
      <c r="J46" s="167"/>
      <c r="K46" s="167"/>
      <c r="L46" s="167"/>
      <c r="M46" s="167"/>
      <c r="N46" s="167"/>
      <c r="O46" s="167"/>
      <c r="P46" s="167"/>
      <c r="Q46" s="167"/>
      <c r="R46" s="167"/>
      <c r="S46" s="167"/>
      <c r="T46" s="361">
        <f>COUNTIFS('★申請額一覧 （別紙２）'!$E$6:$E$20,B46,'★申請額一覧 （別紙２）'!$H$6:$H$20,"&gt;0")</f>
        <v>0</v>
      </c>
      <c r="U46" s="362"/>
      <c r="V46" s="363" t="s">
        <v>13</v>
      </c>
      <c r="W46" s="364"/>
      <c r="X46" s="365">
        <f>SUMIF('★申請額一覧 （別紙２）'!$E$6:$E$20,B46,'★申請額一覧 （別紙２）'!$H$6:$H$20)</f>
        <v>0</v>
      </c>
      <c r="Y46" s="366"/>
      <c r="Z46" s="366"/>
      <c r="AA46" s="366"/>
      <c r="AB46" s="138" t="s">
        <v>103</v>
      </c>
      <c r="AC46" s="139"/>
      <c r="AD46" s="361">
        <f>COUNTIFS('★申請額一覧 （別紙２）'!$E$6:$E$20,B46,'★申請額一覧 （別紙２）'!$K$6:$K$20,"&gt;0")</f>
        <v>0</v>
      </c>
      <c r="AE46" s="362"/>
      <c r="AF46" s="363" t="s">
        <v>13</v>
      </c>
      <c r="AG46" s="364"/>
      <c r="AH46" s="365">
        <f>SUMIF('★申請額一覧 （別紙２）'!$E$6:$E$20,B46,'★申請額一覧 （別紙２）'!$K$6:$K$20)</f>
        <v>0</v>
      </c>
      <c r="AI46" s="366"/>
      <c r="AJ46" s="366"/>
      <c r="AK46" s="366"/>
      <c r="AL46" s="138" t="s">
        <v>103</v>
      </c>
      <c r="AM46" s="139"/>
    </row>
    <row r="47" spans="1:39" ht="12.75" customHeight="1">
      <c r="A47" s="428"/>
      <c r="B47" s="166" t="s">
        <v>62</v>
      </c>
      <c r="C47" s="167"/>
      <c r="D47" s="167"/>
      <c r="E47" s="167"/>
      <c r="F47" s="167"/>
      <c r="G47" s="167"/>
      <c r="H47" s="167"/>
      <c r="I47" s="167"/>
      <c r="J47" s="167"/>
      <c r="K47" s="167"/>
      <c r="L47" s="167"/>
      <c r="M47" s="167"/>
      <c r="N47" s="167"/>
      <c r="O47" s="167"/>
      <c r="P47" s="167"/>
      <c r="Q47" s="167"/>
      <c r="R47" s="167"/>
      <c r="S47" s="167"/>
      <c r="T47" s="361">
        <f>COUNTIFS('★申請額一覧 （別紙２）'!$E$6:$E$20,B47,'★申請額一覧 （別紙２）'!$H$6:$H$20,"&gt;0")</f>
        <v>0</v>
      </c>
      <c r="U47" s="362"/>
      <c r="V47" s="363" t="s">
        <v>13</v>
      </c>
      <c r="W47" s="364"/>
      <c r="X47" s="365">
        <f>SUMIF('★申請額一覧 （別紙２）'!$E$6:$E$20,B47,'★申請額一覧 （別紙２）'!$H$6:$H$20)</f>
        <v>0</v>
      </c>
      <c r="Y47" s="366"/>
      <c r="Z47" s="366"/>
      <c r="AA47" s="366"/>
      <c r="AB47" s="138" t="s">
        <v>103</v>
      </c>
      <c r="AC47" s="139"/>
      <c r="AD47" s="361">
        <f>COUNTIFS('★申請額一覧 （別紙２）'!$E$6:$E$20,B47,'★申請額一覧 （別紙２）'!$K$6:$K$20,"&gt;0")</f>
        <v>0</v>
      </c>
      <c r="AE47" s="362"/>
      <c r="AF47" s="363" t="s">
        <v>13</v>
      </c>
      <c r="AG47" s="364"/>
      <c r="AH47" s="365">
        <f>SUMIF('★申請額一覧 （別紙２）'!$E$6:$E$20,B47,'★申請額一覧 （別紙２）'!$K$6:$K$20)</f>
        <v>0</v>
      </c>
      <c r="AI47" s="366"/>
      <c r="AJ47" s="366"/>
      <c r="AK47" s="366"/>
      <c r="AL47" s="138" t="s">
        <v>103</v>
      </c>
      <c r="AM47" s="139"/>
    </row>
    <row r="48" spans="1:39" ht="12.75" customHeight="1">
      <c r="A48" s="428"/>
      <c r="B48" s="166" t="s">
        <v>63</v>
      </c>
      <c r="C48" s="167"/>
      <c r="D48" s="167"/>
      <c r="E48" s="167"/>
      <c r="F48" s="167"/>
      <c r="G48" s="167"/>
      <c r="H48" s="167"/>
      <c r="I48" s="167"/>
      <c r="J48" s="167"/>
      <c r="K48" s="167"/>
      <c r="L48" s="167"/>
      <c r="M48" s="167"/>
      <c r="N48" s="167"/>
      <c r="O48" s="167"/>
      <c r="P48" s="167"/>
      <c r="Q48" s="167"/>
      <c r="R48" s="167"/>
      <c r="S48" s="167"/>
      <c r="T48" s="361">
        <f>COUNTIFS('★申請額一覧 （別紙２）'!$E$6:$E$20,B48,'★申請額一覧 （別紙２）'!$H$6:$H$20,"&gt;0")</f>
        <v>0</v>
      </c>
      <c r="U48" s="362"/>
      <c r="V48" s="363" t="s">
        <v>13</v>
      </c>
      <c r="W48" s="364"/>
      <c r="X48" s="365">
        <f>SUMIF('★申請額一覧 （別紙２）'!$E$6:$E$20,B48,'★申請額一覧 （別紙２）'!$H$6:$H$20)</f>
        <v>0</v>
      </c>
      <c r="Y48" s="366"/>
      <c r="Z48" s="366"/>
      <c r="AA48" s="366"/>
      <c r="AB48" s="138" t="s">
        <v>103</v>
      </c>
      <c r="AC48" s="139"/>
      <c r="AD48" s="361">
        <f>COUNTIFS('★申請額一覧 （別紙２）'!$E$6:$E$20,B48,'★申請額一覧 （別紙２）'!$K$6:$K$20,"&gt;0")</f>
        <v>0</v>
      </c>
      <c r="AE48" s="362"/>
      <c r="AF48" s="363" t="s">
        <v>13</v>
      </c>
      <c r="AG48" s="364"/>
      <c r="AH48" s="365">
        <f>SUMIF('★申請額一覧 （別紙２）'!$E$6:$E$20,B48,'★申請額一覧 （別紙２）'!$K$6:$K$20)</f>
        <v>0</v>
      </c>
      <c r="AI48" s="366"/>
      <c r="AJ48" s="366"/>
      <c r="AK48" s="366"/>
      <c r="AL48" s="138" t="s">
        <v>103</v>
      </c>
      <c r="AM48" s="139"/>
    </row>
    <row r="49" spans="1:40" ht="12.75" customHeight="1">
      <c r="A49" s="428"/>
      <c r="B49" s="166" t="s">
        <v>64</v>
      </c>
      <c r="C49" s="167"/>
      <c r="D49" s="167"/>
      <c r="E49" s="167"/>
      <c r="F49" s="167"/>
      <c r="G49" s="167"/>
      <c r="H49" s="167"/>
      <c r="I49" s="167"/>
      <c r="J49" s="167"/>
      <c r="K49" s="167"/>
      <c r="L49" s="167"/>
      <c r="M49" s="167"/>
      <c r="N49" s="167"/>
      <c r="O49" s="167"/>
      <c r="P49" s="167"/>
      <c r="Q49" s="167"/>
      <c r="R49" s="167"/>
      <c r="S49" s="167"/>
      <c r="T49" s="361">
        <f>COUNTIFS('★申請額一覧 （別紙２）'!$E$6:$E$20,B49,'★申請額一覧 （別紙２）'!$H$6:$H$20,"&gt;0")</f>
        <v>0</v>
      </c>
      <c r="U49" s="362"/>
      <c r="V49" s="363" t="s">
        <v>13</v>
      </c>
      <c r="W49" s="364"/>
      <c r="X49" s="365">
        <f>SUMIF('★申請額一覧 （別紙２）'!$E$6:$E$20,B49,'★申請額一覧 （別紙２）'!$H$6:$H$20)</f>
        <v>0</v>
      </c>
      <c r="Y49" s="366"/>
      <c r="Z49" s="366"/>
      <c r="AA49" s="366"/>
      <c r="AB49" s="138" t="s">
        <v>103</v>
      </c>
      <c r="AC49" s="139"/>
      <c r="AD49" s="361">
        <f>COUNTIFS('★申請額一覧 （別紙２）'!$E$6:$E$20,B49,'★申請額一覧 （別紙２）'!$K$6:$K$20,"&gt;0")</f>
        <v>0</v>
      </c>
      <c r="AE49" s="362"/>
      <c r="AF49" s="363" t="s">
        <v>13</v>
      </c>
      <c r="AG49" s="364"/>
      <c r="AH49" s="365">
        <f>SUMIF('★申請額一覧 （別紙２）'!$E$6:$E$20,B49,'★申請額一覧 （別紙２）'!$K$6:$K$20)</f>
        <v>0</v>
      </c>
      <c r="AI49" s="366"/>
      <c r="AJ49" s="366"/>
      <c r="AK49" s="366"/>
      <c r="AL49" s="138" t="s">
        <v>103</v>
      </c>
      <c r="AM49" s="139"/>
    </row>
    <row r="50" spans="1:40" ht="12.75" customHeight="1">
      <c r="A50" s="428"/>
      <c r="B50" s="166" t="s">
        <v>65</v>
      </c>
      <c r="C50" s="173"/>
      <c r="D50" s="173"/>
      <c r="E50" s="173"/>
      <c r="F50" s="173"/>
      <c r="G50" s="173"/>
      <c r="H50" s="173"/>
      <c r="I50" s="173"/>
      <c r="J50" s="173"/>
      <c r="K50" s="173"/>
      <c r="L50" s="173"/>
      <c r="M50" s="173"/>
      <c r="N50" s="173"/>
      <c r="O50" s="173"/>
      <c r="P50" s="173"/>
      <c r="Q50" s="173"/>
      <c r="R50" s="173"/>
      <c r="S50" s="173"/>
      <c r="T50" s="361">
        <f>COUNTIFS('★申請額一覧 （別紙２）'!$E$6:$E$20,B50,'★申請額一覧 （別紙２）'!$H$6:$H$20,"&gt;0")</f>
        <v>0</v>
      </c>
      <c r="U50" s="362"/>
      <c r="V50" s="363" t="s">
        <v>13</v>
      </c>
      <c r="W50" s="364"/>
      <c r="X50" s="365">
        <f>SUMIF('★申請額一覧 （別紙２）'!$E$6:$E$20,B50,'★申請額一覧 （別紙２）'!$H$6:$H$20)</f>
        <v>0</v>
      </c>
      <c r="Y50" s="366"/>
      <c r="Z50" s="366"/>
      <c r="AA50" s="366"/>
      <c r="AB50" s="138" t="s">
        <v>103</v>
      </c>
      <c r="AC50" s="139"/>
      <c r="AD50" s="361">
        <f>COUNTIFS('★申請額一覧 （別紙２）'!$E$6:$E$20,B50,'★申請額一覧 （別紙２）'!$K$6:$K$20,"&gt;0")</f>
        <v>0</v>
      </c>
      <c r="AE50" s="362"/>
      <c r="AF50" s="363" t="s">
        <v>13</v>
      </c>
      <c r="AG50" s="364"/>
      <c r="AH50" s="365">
        <f>SUMIF('★申請額一覧 （別紙２）'!$E$6:$E$20,B50,'★申請額一覧 （別紙２）'!$K$6:$K$20)</f>
        <v>0</v>
      </c>
      <c r="AI50" s="366"/>
      <c r="AJ50" s="366"/>
      <c r="AK50" s="366"/>
      <c r="AL50" s="138" t="s">
        <v>103</v>
      </c>
      <c r="AM50" s="139"/>
    </row>
    <row r="51" spans="1:40" ht="12.75" customHeight="1">
      <c r="A51" s="428"/>
      <c r="B51" s="174" t="s">
        <v>66</v>
      </c>
      <c r="C51" s="173"/>
      <c r="D51" s="173"/>
      <c r="E51" s="173"/>
      <c r="F51" s="173"/>
      <c r="G51" s="173"/>
      <c r="H51" s="173"/>
      <c r="I51" s="173"/>
      <c r="J51" s="173"/>
      <c r="K51" s="173"/>
      <c r="L51" s="173"/>
      <c r="M51" s="173"/>
      <c r="N51" s="173"/>
      <c r="O51" s="173"/>
      <c r="P51" s="173"/>
      <c r="Q51" s="173"/>
      <c r="R51" s="173"/>
      <c r="S51" s="173"/>
      <c r="T51" s="361">
        <f>COUNTIFS('★申請額一覧 （別紙２）'!$E$6:$E$20,B51,'★申請額一覧 （別紙２）'!$H$6:$H$20,"&gt;0")</f>
        <v>0</v>
      </c>
      <c r="U51" s="362"/>
      <c r="V51" s="363" t="s">
        <v>13</v>
      </c>
      <c r="W51" s="364"/>
      <c r="X51" s="365">
        <f>SUMIF('★申請額一覧 （別紙２）'!$E$6:$E$20,B51,'★申請額一覧 （別紙２）'!$H$6:$H$20)</f>
        <v>0</v>
      </c>
      <c r="Y51" s="366"/>
      <c r="Z51" s="366"/>
      <c r="AA51" s="366"/>
      <c r="AB51" s="138" t="s">
        <v>103</v>
      </c>
      <c r="AC51" s="139"/>
      <c r="AD51" s="361">
        <f>COUNTIFS('★申請額一覧 （別紙２）'!$E$6:$E$20,B51,'★申請額一覧 （別紙２）'!$K$6:$K$20,"&gt;0")</f>
        <v>0</v>
      </c>
      <c r="AE51" s="362"/>
      <c r="AF51" s="363" t="s">
        <v>13</v>
      </c>
      <c r="AG51" s="364"/>
      <c r="AH51" s="365">
        <f>SUMIF('★申請額一覧 （別紙２）'!$E$6:$E$20,B51,'★申請額一覧 （別紙２）'!$K$6:$K$20)</f>
        <v>0</v>
      </c>
      <c r="AI51" s="366"/>
      <c r="AJ51" s="366"/>
      <c r="AK51" s="366"/>
      <c r="AL51" s="138" t="s">
        <v>103</v>
      </c>
      <c r="AM51" s="139"/>
    </row>
    <row r="52" spans="1:40" ht="12.75" customHeight="1">
      <c r="A52" s="428"/>
      <c r="B52" s="174" t="s">
        <v>67</v>
      </c>
      <c r="C52" s="173"/>
      <c r="D52" s="173"/>
      <c r="E52" s="173"/>
      <c r="F52" s="173"/>
      <c r="G52" s="173"/>
      <c r="H52" s="173"/>
      <c r="I52" s="173"/>
      <c r="J52" s="173"/>
      <c r="K52" s="173"/>
      <c r="L52" s="173"/>
      <c r="M52" s="173"/>
      <c r="N52" s="173"/>
      <c r="O52" s="173"/>
      <c r="P52" s="173"/>
      <c r="Q52" s="173"/>
      <c r="R52" s="173"/>
      <c r="S52" s="173"/>
      <c r="T52" s="390">
        <f>COUNTIFS('★申請額一覧 （別紙２）'!$E$6:$E$20,B52,'★申請額一覧 （別紙２）'!$H$6:$H$20,"&gt;0")</f>
        <v>0</v>
      </c>
      <c r="U52" s="391"/>
      <c r="V52" s="392" t="s">
        <v>13</v>
      </c>
      <c r="W52" s="393"/>
      <c r="X52" s="367">
        <f>SUMIF('★申請額一覧 （別紙２）'!$E$6:$E$20,B52,'★申請額一覧 （別紙２）'!$H$6:$H$20)</f>
        <v>0</v>
      </c>
      <c r="Y52" s="368"/>
      <c r="Z52" s="368"/>
      <c r="AA52" s="368"/>
      <c r="AB52" s="141" t="s">
        <v>103</v>
      </c>
      <c r="AC52" s="142"/>
      <c r="AD52" s="390">
        <f>COUNTIFS('★申請額一覧 （別紙２）'!$E$6:$E$20,B52,'★申請額一覧 （別紙２）'!$K$6:$K$20,"&gt;0")</f>
        <v>0</v>
      </c>
      <c r="AE52" s="391"/>
      <c r="AF52" s="392" t="s">
        <v>13</v>
      </c>
      <c r="AG52" s="393"/>
      <c r="AH52" s="367">
        <f>SUMIF('★申請額一覧 （別紙２）'!$E$6:$E$20,B52,'★申請額一覧 （別紙２）'!$K$6:$K$20)</f>
        <v>0</v>
      </c>
      <c r="AI52" s="368"/>
      <c r="AJ52" s="368"/>
      <c r="AK52" s="368"/>
      <c r="AL52" s="141" t="s">
        <v>103</v>
      </c>
      <c r="AM52" s="142"/>
    </row>
    <row r="53" spans="1:40" ht="15.75" customHeight="1">
      <c r="A53" s="373" t="s">
        <v>35</v>
      </c>
      <c r="B53" s="374"/>
      <c r="C53" s="374"/>
      <c r="D53" s="374"/>
      <c r="E53" s="374"/>
      <c r="F53" s="374"/>
      <c r="G53" s="374"/>
      <c r="H53" s="374"/>
      <c r="I53" s="374"/>
      <c r="J53" s="374"/>
      <c r="K53" s="374"/>
      <c r="L53" s="374"/>
      <c r="M53" s="374"/>
      <c r="N53" s="374"/>
      <c r="O53" s="374"/>
      <c r="P53" s="374"/>
      <c r="Q53" s="374"/>
      <c r="R53" s="374"/>
      <c r="S53" s="375"/>
      <c r="T53" s="382">
        <f>SUM(T18:U52)</f>
        <v>0</v>
      </c>
      <c r="U53" s="383"/>
      <c r="V53" s="384" t="s">
        <v>13</v>
      </c>
      <c r="W53" s="385"/>
      <c r="X53" s="359">
        <f>SUM(X18:AA52)</f>
        <v>0</v>
      </c>
      <c r="Y53" s="360"/>
      <c r="Z53" s="360"/>
      <c r="AA53" s="360"/>
      <c r="AB53" s="148" t="s">
        <v>103</v>
      </c>
      <c r="AC53" s="149"/>
      <c r="AD53" s="382">
        <f>SUM(AD18:AE52)</f>
        <v>0</v>
      </c>
      <c r="AE53" s="383"/>
      <c r="AF53" s="384" t="s">
        <v>13</v>
      </c>
      <c r="AG53" s="385"/>
      <c r="AH53" s="359">
        <f>SUM(AH18:AK52)</f>
        <v>0</v>
      </c>
      <c r="AI53" s="360"/>
      <c r="AJ53" s="360"/>
      <c r="AK53" s="360"/>
      <c r="AL53" s="148" t="s">
        <v>103</v>
      </c>
      <c r="AM53" s="149"/>
    </row>
    <row r="54" spans="1:40" ht="15.75" customHeight="1">
      <c r="A54" s="351" t="s">
        <v>160</v>
      </c>
      <c r="B54" s="352"/>
      <c r="C54" s="352"/>
      <c r="D54" s="352"/>
      <c r="E54" s="352"/>
      <c r="F54" s="352"/>
      <c r="G54" s="352"/>
      <c r="H54" s="352"/>
      <c r="I54" s="352"/>
      <c r="J54" s="352"/>
      <c r="K54" s="352"/>
      <c r="L54" s="352"/>
      <c r="M54" s="352"/>
      <c r="N54" s="352"/>
      <c r="O54" s="352"/>
      <c r="P54" s="352"/>
      <c r="Q54" s="352"/>
      <c r="R54" s="352"/>
      <c r="S54" s="353"/>
      <c r="T54" s="356">
        <f>'★申請額一覧 （別紙２）'!L21</f>
        <v>0</v>
      </c>
      <c r="U54" s="357"/>
      <c r="V54" s="357"/>
      <c r="W54" s="357"/>
      <c r="X54" s="357"/>
      <c r="Y54" s="357"/>
      <c r="Z54" s="357"/>
      <c r="AA54" s="357"/>
      <c r="AB54" s="357"/>
      <c r="AC54" s="357"/>
      <c r="AD54" s="357"/>
      <c r="AE54" s="357"/>
      <c r="AF54" s="357"/>
      <c r="AG54" s="357"/>
      <c r="AH54" s="357"/>
      <c r="AI54" s="357"/>
      <c r="AJ54" s="357"/>
      <c r="AK54" s="357"/>
      <c r="AL54" s="148" t="s">
        <v>103</v>
      </c>
      <c r="AM54" s="149"/>
    </row>
    <row r="55" spans="1:40" s="335" customFormat="1" ht="15.75" customHeight="1">
      <c r="A55" s="433" t="s">
        <v>256</v>
      </c>
      <c r="B55" s="434"/>
      <c r="C55" s="434"/>
      <c r="D55" s="434"/>
      <c r="E55" s="434"/>
      <c r="F55" s="434"/>
      <c r="G55" s="434"/>
      <c r="H55" s="434"/>
      <c r="I55" s="434"/>
      <c r="J55" s="434"/>
      <c r="K55" s="434"/>
      <c r="L55" s="434"/>
      <c r="M55" s="434"/>
      <c r="N55" s="434"/>
      <c r="O55" s="434"/>
      <c r="P55" s="434"/>
      <c r="Q55" s="434"/>
      <c r="R55" s="434"/>
      <c r="S55" s="435"/>
      <c r="T55" s="436">
        <f>'★申請額一覧 （別紙２）'!N21</f>
        <v>0</v>
      </c>
      <c r="U55" s="437"/>
      <c r="V55" s="437"/>
      <c r="W55" s="437"/>
      <c r="X55" s="437"/>
      <c r="Y55" s="437"/>
      <c r="Z55" s="437"/>
      <c r="AA55" s="437"/>
      <c r="AB55" s="437"/>
      <c r="AC55" s="437"/>
      <c r="AD55" s="437"/>
      <c r="AE55" s="437"/>
      <c r="AF55" s="437"/>
      <c r="AG55" s="437"/>
      <c r="AH55" s="437"/>
      <c r="AI55" s="437"/>
      <c r="AJ55" s="437"/>
      <c r="AK55" s="437"/>
      <c r="AL55" s="333" t="s">
        <v>103</v>
      </c>
      <c r="AM55" s="334"/>
      <c r="AN55" s="337"/>
    </row>
    <row r="56" spans="1:40" ht="15.75" customHeight="1">
      <c r="A56" s="373" t="s">
        <v>236</v>
      </c>
      <c r="B56" s="374"/>
      <c r="C56" s="374"/>
      <c r="D56" s="374"/>
      <c r="E56" s="374"/>
      <c r="F56" s="374"/>
      <c r="G56" s="374"/>
      <c r="H56" s="374"/>
      <c r="I56" s="374"/>
      <c r="J56" s="374"/>
      <c r="K56" s="374"/>
      <c r="L56" s="374"/>
      <c r="M56" s="374"/>
      <c r="N56" s="374"/>
      <c r="O56" s="374"/>
      <c r="P56" s="374"/>
      <c r="Q56" s="374"/>
      <c r="R56" s="374"/>
      <c r="S56" s="375"/>
      <c r="T56" s="354">
        <f>X53+AH53+T54+T55</f>
        <v>0</v>
      </c>
      <c r="U56" s="355"/>
      <c r="V56" s="355"/>
      <c r="W56" s="355"/>
      <c r="X56" s="355"/>
      <c r="Y56" s="355"/>
      <c r="Z56" s="355"/>
      <c r="AA56" s="355"/>
      <c r="AB56" s="355"/>
      <c r="AC56" s="355"/>
      <c r="AD56" s="355"/>
      <c r="AE56" s="355"/>
      <c r="AF56" s="355"/>
      <c r="AG56" s="355"/>
      <c r="AH56" s="355"/>
      <c r="AI56" s="355"/>
      <c r="AJ56" s="355"/>
      <c r="AK56" s="355"/>
      <c r="AL56" s="148" t="s">
        <v>103</v>
      </c>
      <c r="AM56" s="149"/>
    </row>
  </sheetData>
  <mergeCells count="252">
    <mergeCell ref="AH41:AK41"/>
    <mergeCell ref="AH42:AK42"/>
    <mergeCell ref="AH43:AK43"/>
    <mergeCell ref="AH48:AK48"/>
    <mergeCell ref="AH49:AK49"/>
    <mergeCell ref="AH50:AK50"/>
    <mergeCell ref="A55:S55"/>
    <mergeCell ref="T55:AK55"/>
    <mergeCell ref="A3:AM3"/>
    <mergeCell ref="A4:AM4"/>
    <mergeCell ref="S14:Y14"/>
    <mergeCell ref="AG14:AM14"/>
    <mergeCell ref="A7:A14"/>
    <mergeCell ref="S12:Y12"/>
    <mergeCell ref="AG12:AM12"/>
    <mergeCell ref="S13:Y13"/>
    <mergeCell ref="AG13:AM13"/>
    <mergeCell ref="Q9:R9"/>
    <mergeCell ref="T9:V9"/>
    <mergeCell ref="L10:AM10"/>
    <mergeCell ref="L11:AM11"/>
    <mergeCell ref="L8:AM8"/>
    <mergeCell ref="L7:AM7"/>
    <mergeCell ref="B9:K11"/>
    <mergeCell ref="AF29:AG29"/>
    <mergeCell ref="X29:AA29"/>
    <mergeCell ref="AH52:AK52"/>
    <mergeCell ref="AH39:AK39"/>
    <mergeCell ref="AH40:AK40"/>
    <mergeCell ref="AH51:AK51"/>
    <mergeCell ref="AH36:AK36"/>
    <mergeCell ref="AH37:AK37"/>
    <mergeCell ref="AH38:AK38"/>
    <mergeCell ref="X42:AA42"/>
    <mergeCell ref="AF32:AG32"/>
    <mergeCell ref="X32:AA32"/>
    <mergeCell ref="AF35:AG35"/>
    <mergeCell ref="X35:AA35"/>
    <mergeCell ref="AD39:AE39"/>
    <mergeCell ref="AF39:AG39"/>
    <mergeCell ref="X39:AA39"/>
    <mergeCell ref="AF34:AG34"/>
    <mergeCell ref="AF45:AG45"/>
    <mergeCell ref="X40:AA40"/>
    <mergeCell ref="AH44:AK44"/>
    <mergeCell ref="AH45:AK45"/>
    <mergeCell ref="AH46:AK46"/>
    <mergeCell ref="AH47:AK47"/>
    <mergeCell ref="AH27:AK27"/>
    <mergeCell ref="AH28:AK28"/>
    <mergeCell ref="AH29:AK29"/>
    <mergeCell ref="AH30:AK30"/>
    <mergeCell ref="AH31:AK31"/>
    <mergeCell ref="AH32:AK32"/>
    <mergeCell ref="AH33:AK33"/>
    <mergeCell ref="AH34:AK34"/>
    <mergeCell ref="AH35:AK35"/>
    <mergeCell ref="T16:AC16"/>
    <mergeCell ref="AD16:AM16"/>
    <mergeCell ref="A18:A25"/>
    <mergeCell ref="A28:A36"/>
    <mergeCell ref="A39:A52"/>
    <mergeCell ref="AF19:AG19"/>
    <mergeCell ref="AD19:AE19"/>
    <mergeCell ref="AF18:AG18"/>
    <mergeCell ref="AD18:AE18"/>
    <mergeCell ref="T18:U18"/>
    <mergeCell ref="V18:W18"/>
    <mergeCell ref="T21:U21"/>
    <mergeCell ref="T22:U22"/>
    <mergeCell ref="T23:U23"/>
    <mergeCell ref="T24:U24"/>
    <mergeCell ref="T25:U25"/>
    <mergeCell ref="T26:U26"/>
    <mergeCell ref="T27:U27"/>
    <mergeCell ref="AD17:AG17"/>
    <mergeCell ref="V19:W19"/>
    <mergeCell ref="V21:W21"/>
    <mergeCell ref="AD21:AE21"/>
    <mergeCell ref="AF21:AG21"/>
    <mergeCell ref="T20:U20"/>
    <mergeCell ref="V20:W20"/>
    <mergeCell ref="AD20:AE20"/>
    <mergeCell ref="AF20:AG20"/>
    <mergeCell ref="T19:U19"/>
    <mergeCell ref="AH17:AM17"/>
    <mergeCell ref="X17:AC17"/>
    <mergeCell ref="T17:W17"/>
    <mergeCell ref="X18:AA18"/>
    <mergeCell ref="X19:AA19"/>
    <mergeCell ref="X20:AA20"/>
    <mergeCell ref="AH18:AK18"/>
    <mergeCell ref="AH19:AK19"/>
    <mergeCell ref="AH20:AK20"/>
    <mergeCell ref="X21:AA21"/>
    <mergeCell ref="AH21:AK21"/>
    <mergeCell ref="AF22:AG22"/>
    <mergeCell ref="V26:W26"/>
    <mergeCell ref="AD26:AE26"/>
    <mergeCell ref="AF26:AG26"/>
    <mergeCell ref="V25:W25"/>
    <mergeCell ref="AD25:AE25"/>
    <mergeCell ref="AF25:AG25"/>
    <mergeCell ref="V24:W24"/>
    <mergeCell ref="AD24:AE24"/>
    <mergeCell ref="AF24:AG24"/>
    <mergeCell ref="X22:AA22"/>
    <mergeCell ref="X23:AA23"/>
    <mergeCell ref="X24:AA24"/>
    <mergeCell ref="X25:AA25"/>
    <mergeCell ref="X26:AA26"/>
    <mergeCell ref="AH22:AK22"/>
    <mergeCell ref="AH23:AK23"/>
    <mergeCell ref="AH24:AK24"/>
    <mergeCell ref="AH25:AK25"/>
    <mergeCell ref="AH26:AK26"/>
    <mergeCell ref="T28:U28"/>
    <mergeCell ref="V28:W28"/>
    <mergeCell ref="AD28:AE28"/>
    <mergeCell ref="AF28:AG28"/>
    <mergeCell ref="V27:W27"/>
    <mergeCell ref="AD27:AE27"/>
    <mergeCell ref="AF27:AG27"/>
    <mergeCell ref="V23:W23"/>
    <mergeCell ref="AD23:AE23"/>
    <mergeCell ref="AF23:AG23"/>
    <mergeCell ref="X27:AA27"/>
    <mergeCell ref="X28:AA28"/>
    <mergeCell ref="V31:W31"/>
    <mergeCell ref="AD31:AE31"/>
    <mergeCell ref="AF31:AG31"/>
    <mergeCell ref="T30:U30"/>
    <mergeCell ref="V30:W30"/>
    <mergeCell ref="AD30:AE30"/>
    <mergeCell ref="AF30:AG30"/>
    <mergeCell ref="X30:AA30"/>
    <mergeCell ref="X31:AA31"/>
    <mergeCell ref="A26:A27"/>
    <mergeCell ref="X41:AA41"/>
    <mergeCell ref="T38:U38"/>
    <mergeCell ref="V38:W38"/>
    <mergeCell ref="AD38:AE38"/>
    <mergeCell ref="AF38:AG38"/>
    <mergeCell ref="T37:U37"/>
    <mergeCell ref="V37:W37"/>
    <mergeCell ref="AD37:AE37"/>
    <mergeCell ref="AF37:AG37"/>
    <mergeCell ref="T36:U36"/>
    <mergeCell ref="V36:W36"/>
    <mergeCell ref="AD36:AE36"/>
    <mergeCell ref="AF36:AG36"/>
    <mergeCell ref="X36:AA36"/>
    <mergeCell ref="X37:AA37"/>
    <mergeCell ref="A37:A38"/>
    <mergeCell ref="T33:U33"/>
    <mergeCell ref="V33:W33"/>
    <mergeCell ref="AD33:AE33"/>
    <mergeCell ref="AF33:AG33"/>
    <mergeCell ref="X33:AA33"/>
    <mergeCell ref="X34:AA34"/>
    <mergeCell ref="T31:U31"/>
    <mergeCell ref="AF53:AG53"/>
    <mergeCell ref="T52:U52"/>
    <mergeCell ref="V52:W52"/>
    <mergeCell ref="AD52:AE52"/>
    <mergeCell ref="AF52:AG52"/>
    <mergeCell ref="T49:U49"/>
    <mergeCell ref="V49:W49"/>
    <mergeCell ref="AD49:AE49"/>
    <mergeCell ref="AF49:AG49"/>
    <mergeCell ref="X49:AA49"/>
    <mergeCell ref="X50:AA50"/>
    <mergeCell ref="A53:S53"/>
    <mergeCell ref="A16:S17"/>
    <mergeCell ref="A56:S56"/>
    <mergeCell ref="T53:U53"/>
    <mergeCell ref="V53:W53"/>
    <mergeCell ref="AD53:AE53"/>
    <mergeCell ref="X38:AA38"/>
    <mergeCell ref="T35:U35"/>
    <mergeCell ref="V35:W35"/>
    <mergeCell ref="AD35:AE35"/>
    <mergeCell ref="T32:U32"/>
    <mergeCell ref="V32:W32"/>
    <mergeCell ref="AD32:AE32"/>
    <mergeCell ref="T29:U29"/>
    <mergeCell ref="V29:W29"/>
    <mergeCell ref="AD29:AE29"/>
    <mergeCell ref="V22:W22"/>
    <mergeCell ref="AD22:AE22"/>
    <mergeCell ref="X43:AA43"/>
    <mergeCell ref="X44:AA44"/>
    <mergeCell ref="X45:AA45"/>
    <mergeCell ref="T34:U34"/>
    <mergeCell ref="V34:W34"/>
    <mergeCell ref="AD34:AE34"/>
    <mergeCell ref="T46:U46"/>
    <mergeCell ref="V46:W46"/>
    <mergeCell ref="AD46:AE46"/>
    <mergeCell ref="AF46:AG46"/>
    <mergeCell ref="T48:U48"/>
    <mergeCell ref="V48:W48"/>
    <mergeCell ref="AD48:AE48"/>
    <mergeCell ref="AF48:AG48"/>
    <mergeCell ref="T47:U47"/>
    <mergeCell ref="V47:W47"/>
    <mergeCell ref="AD47:AE47"/>
    <mergeCell ref="AF47:AG47"/>
    <mergeCell ref="X48:AA48"/>
    <mergeCell ref="X46:AA46"/>
    <mergeCell ref="X47:AA47"/>
    <mergeCell ref="T45:U45"/>
    <mergeCell ref="V45:W45"/>
    <mergeCell ref="AD45:AE45"/>
    <mergeCell ref="AF43:AG43"/>
    <mergeCell ref="T42:U42"/>
    <mergeCell ref="V42:W42"/>
    <mergeCell ref="AD42:AE42"/>
    <mergeCell ref="AF42:AG42"/>
    <mergeCell ref="T41:U41"/>
    <mergeCell ref="V41:W41"/>
    <mergeCell ref="T44:U44"/>
    <mergeCell ref="V44:W44"/>
    <mergeCell ref="AD44:AE44"/>
    <mergeCell ref="AF44:AG44"/>
    <mergeCell ref="T43:U43"/>
    <mergeCell ref="V43:W43"/>
    <mergeCell ref="AD43:AE43"/>
    <mergeCell ref="A54:S54"/>
    <mergeCell ref="T56:AK56"/>
    <mergeCell ref="T54:AK54"/>
    <mergeCell ref="AK1:AM1"/>
    <mergeCell ref="X53:AA53"/>
    <mergeCell ref="AH53:AK53"/>
    <mergeCell ref="T50:U50"/>
    <mergeCell ref="V50:W50"/>
    <mergeCell ref="AD50:AE50"/>
    <mergeCell ref="AF50:AG50"/>
    <mergeCell ref="T51:U51"/>
    <mergeCell ref="V51:W51"/>
    <mergeCell ref="AD51:AE51"/>
    <mergeCell ref="AF51:AG51"/>
    <mergeCell ref="X51:AA51"/>
    <mergeCell ref="X52:AA52"/>
    <mergeCell ref="AD41:AE41"/>
    <mergeCell ref="AF41:AG41"/>
    <mergeCell ref="T40:U40"/>
    <mergeCell ref="V40:W40"/>
    <mergeCell ref="AD40:AE40"/>
    <mergeCell ref="AF40:AG40"/>
    <mergeCell ref="T39:U39"/>
    <mergeCell ref="V39:W39"/>
  </mergeCells>
  <phoneticPr fontId="4"/>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pageSetUpPr fitToPage="1"/>
  </sheetPr>
  <dimension ref="A1:AS40"/>
  <sheetViews>
    <sheetView view="pageBreakPreview" zoomScale="80" zoomScaleNormal="140" zoomScaleSheetLayoutView="80" workbookViewId="0">
      <selection activeCell="P4" sqref="P4"/>
    </sheetView>
  </sheetViews>
  <sheetFormatPr defaultColWidth="2.25" defaultRowHeight="13.5"/>
  <cols>
    <col min="1" max="1" width="2.25" style="42"/>
    <col min="2" max="2" width="3.125" style="42" customWidth="1"/>
    <col min="3" max="3" width="12.875" style="42" customWidth="1"/>
    <col min="4" max="4" width="16.875" style="42" customWidth="1"/>
    <col min="5" max="5" width="25.875" style="42" customWidth="1"/>
    <col min="6" max="11" width="11.25" style="42" customWidth="1"/>
    <col min="12" max="12" width="21.5" style="88" customWidth="1"/>
    <col min="13" max="13" width="12.625" style="42" customWidth="1"/>
    <col min="14" max="15" width="18.75" style="42" customWidth="1"/>
    <col min="16" max="16" width="4.25" style="5" customWidth="1"/>
    <col min="17" max="16384" width="2.25" style="42"/>
  </cols>
  <sheetData>
    <row r="1" spans="1:45">
      <c r="A1" s="42" t="s">
        <v>125</v>
      </c>
    </row>
    <row r="3" spans="1:45" ht="18" customHeight="1" thickBot="1">
      <c r="B3" s="28"/>
      <c r="C3" s="5"/>
      <c r="D3" s="5"/>
      <c r="E3" s="5"/>
      <c r="F3" s="5"/>
      <c r="G3" s="5"/>
      <c r="H3" s="5"/>
      <c r="I3" s="5"/>
      <c r="J3" s="5"/>
      <c r="K3" s="5"/>
      <c r="L3" s="180"/>
      <c r="M3" s="180"/>
      <c r="N3" s="180"/>
      <c r="O3" s="181" t="s">
        <v>119</v>
      </c>
      <c r="AD3" s="191" t="s">
        <v>52</v>
      </c>
      <c r="AE3" s="150"/>
      <c r="AF3" s="150"/>
      <c r="AG3" s="150"/>
      <c r="AH3" s="150"/>
      <c r="AI3" s="150"/>
      <c r="AJ3" s="150"/>
      <c r="AK3" s="150"/>
      <c r="AL3" s="150"/>
      <c r="AM3" s="150"/>
      <c r="AN3" s="150"/>
      <c r="AO3" s="150"/>
      <c r="AP3" s="150"/>
      <c r="AQ3" s="150"/>
      <c r="AR3" s="150"/>
      <c r="AS3" s="150"/>
    </row>
    <row r="4" spans="1:45" ht="31.5" customHeight="1" thickBot="1">
      <c r="B4" s="471" t="s">
        <v>108</v>
      </c>
      <c r="C4" s="472" t="s">
        <v>102</v>
      </c>
      <c r="D4" s="473" t="s">
        <v>97</v>
      </c>
      <c r="E4" s="474" t="s">
        <v>104</v>
      </c>
      <c r="F4" s="475" t="s">
        <v>252</v>
      </c>
      <c r="G4" s="475"/>
      <c r="H4" s="476"/>
      <c r="I4" s="475" t="s">
        <v>110</v>
      </c>
      <c r="J4" s="475"/>
      <c r="K4" s="476"/>
      <c r="L4" s="151" t="s">
        <v>145</v>
      </c>
      <c r="M4" s="469" t="s">
        <v>157</v>
      </c>
      <c r="N4" s="347" t="s">
        <v>253</v>
      </c>
      <c r="O4" s="470" t="s">
        <v>116</v>
      </c>
      <c r="AD4" s="191" t="s">
        <v>53</v>
      </c>
      <c r="AE4" s="150"/>
      <c r="AF4" s="150"/>
      <c r="AG4" s="150"/>
      <c r="AH4" s="150"/>
      <c r="AI4" s="150"/>
      <c r="AJ4" s="150"/>
      <c r="AK4" s="150"/>
      <c r="AL4" s="150"/>
      <c r="AM4" s="150"/>
      <c r="AN4" s="150"/>
      <c r="AO4" s="150"/>
      <c r="AP4" s="150"/>
      <c r="AQ4" s="150"/>
      <c r="AR4" s="150"/>
      <c r="AS4" s="150"/>
    </row>
    <row r="5" spans="1:45" ht="27.75" customHeight="1">
      <c r="B5" s="471"/>
      <c r="C5" s="472"/>
      <c r="D5" s="473"/>
      <c r="E5" s="474"/>
      <c r="F5" s="45" t="s">
        <v>99</v>
      </c>
      <c r="G5" s="45" t="s">
        <v>100</v>
      </c>
      <c r="H5" s="80" t="s">
        <v>101</v>
      </c>
      <c r="I5" s="46" t="s">
        <v>112</v>
      </c>
      <c r="J5" s="45" t="s">
        <v>113</v>
      </c>
      <c r="K5" s="80" t="s">
        <v>114</v>
      </c>
      <c r="L5" s="152" t="s">
        <v>129</v>
      </c>
      <c r="M5" s="470"/>
      <c r="N5" s="350" t="s">
        <v>254</v>
      </c>
      <c r="O5" s="470"/>
      <c r="AD5" s="191" t="s">
        <v>54</v>
      </c>
      <c r="AE5" s="150"/>
      <c r="AF5" s="150"/>
      <c r="AG5" s="150"/>
      <c r="AH5" s="150"/>
      <c r="AI5" s="150"/>
      <c r="AJ5" s="150"/>
      <c r="AK5" s="150"/>
      <c r="AL5" s="150"/>
      <c r="AM5" s="150"/>
      <c r="AN5" s="150"/>
      <c r="AO5" s="150"/>
      <c r="AP5" s="150"/>
      <c r="AQ5" s="150"/>
      <c r="AR5" s="150"/>
      <c r="AS5" s="150"/>
    </row>
    <row r="6" spans="1:45" ht="22.5" customHeight="1">
      <c r="B6" s="110">
        <v>1</v>
      </c>
      <c r="C6" s="109"/>
      <c r="D6" s="109"/>
      <c r="E6" s="195"/>
      <c r="F6" s="81"/>
      <c r="G6" s="81"/>
      <c r="H6" s="175">
        <f>MIN(F6:G6)</f>
        <v>0</v>
      </c>
      <c r="I6" s="82"/>
      <c r="J6" s="81"/>
      <c r="K6" s="175">
        <f>MIN(I6:J6)</f>
        <v>0</v>
      </c>
      <c r="L6" s="182"/>
      <c r="M6" s="176">
        <f>SUM(H6,K6,L6,N6)</f>
        <v>0</v>
      </c>
      <c r="N6" s="329"/>
      <c r="O6" s="182"/>
      <c r="AD6" s="191" t="s">
        <v>88</v>
      </c>
      <c r="AE6" s="150"/>
      <c r="AF6" s="150"/>
      <c r="AG6" s="150"/>
      <c r="AH6" s="150"/>
      <c r="AI6" s="150"/>
      <c r="AJ6" s="150"/>
      <c r="AK6" s="150"/>
      <c r="AL6" s="150"/>
      <c r="AM6" s="150"/>
      <c r="AN6" s="150"/>
      <c r="AO6" s="150"/>
      <c r="AP6" s="150"/>
      <c r="AQ6" s="150"/>
      <c r="AR6" s="150"/>
      <c r="AS6" s="150"/>
    </row>
    <row r="7" spans="1:45" ht="22.5" customHeight="1">
      <c r="B7" s="110">
        <v>2</v>
      </c>
      <c r="C7" s="109"/>
      <c r="D7" s="109"/>
      <c r="E7" s="195"/>
      <c r="F7" s="81"/>
      <c r="G7" s="81"/>
      <c r="H7" s="175">
        <f>MIN(F7:G7)</f>
        <v>0</v>
      </c>
      <c r="I7" s="82"/>
      <c r="J7" s="81"/>
      <c r="K7" s="175">
        <f>MIN(I7:J7)</f>
        <v>0</v>
      </c>
      <c r="L7" s="182"/>
      <c r="M7" s="176">
        <f>SUM(H7,K7,L7,N7)</f>
        <v>0</v>
      </c>
      <c r="N7" s="330"/>
      <c r="O7" s="182"/>
      <c r="AD7" s="191" t="s">
        <v>14</v>
      </c>
      <c r="AE7" s="150"/>
      <c r="AF7" s="150"/>
      <c r="AG7" s="150"/>
      <c r="AH7" s="150"/>
      <c r="AI7" s="150"/>
      <c r="AJ7" s="150"/>
      <c r="AK7" s="150"/>
      <c r="AL7" s="150"/>
      <c r="AM7" s="150"/>
      <c r="AN7" s="150"/>
      <c r="AO7" s="150"/>
      <c r="AP7" s="150"/>
      <c r="AQ7" s="150"/>
      <c r="AR7" s="150"/>
      <c r="AS7" s="150"/>
    </row>
    <row r="8" spans="1:45" ht="22.5" customHeight="1">
      <c r="B8" s="110">
        <v>3</v>
      </c>
      <c r="C8" s="109"/>
      <c r="D8" s="109"/>
      <c r="E8" s="195"/>
      <c r="F8" s="81"/>
      <c r="G8" s="81"/>
      <c r="H8" s="175">
        <f t="shared" ref="H8:H19" si="0">MIN(F8:G8)</f>
        <v>0</v>
      </c>
      <c r="I8" s="82"/>
      <c r="J8" s="81"/>
      <c r="K8" s="175">
        <f t="shared" ref="K8:K19" si="1">MIN(I8:J8)</f>
        <v>0</v>
      </c>
      <c r="L8" s="182"/>
      <c r="M8" s="176">
        <f t="shared" ref="M8:M19" si="2">SUM(H8,K8,L8,N8)</f>
        <v>0</v>
      </c>
      <c r="N8" s="330"/>
      <c r="O8" s="182"/>
      <c r="AD8" s="191" t="s">
        <v>237</v>
      </c>
      <c r="AE8" s="150"/>
      <c r="AF8" s="150"/>
      <c r="AG8" s="150"/>
      <c r="AH8" s="150"/>
      <c r="AI8" s="150"/>
      <c r="AJ8" s="150"/>
      <c r="AK8" s="150"/>
      <c r="AL8" s="150"/>
      <c r="AM8" s="150"/>
      <c r="AN8" s="150"/>
      <c r="AO8" s="150"/>
      <c r="AP8" s="150"/>
      <c r="AQ8" s="150"/>
      <c r="AR8" s="150"/>
      <c r="AS8" s="150"/>
    </row>
    <row r="9" spans="1:45" ht="22.5" customHeight="1">
      <c r="B9" s="110">
        <v>4</v>
      </c>
      <c r="C9" s="109"/>
      <c r="D9" s="109"/>
      <c r="E9" s="195"/>
      <c r="F9" s="81"/>
      <c r="G9" s="81"/>
      <c r="H9" s="175">
        <f t="shared" si="0"/>
        <v>0</v>
      </c>
      <c r="I9" s="82"/>
      <c r="J9" s="81"/>
      <c r="K9" s="175">
        <f t="shared" si="1"/>
        <v>0</v>
      </c>
      <c r="L9" s="182"/>
      <c r="M9" s="176">
        <f t="shared" si="2"/>
        <v>0</v>
      </c>
      <c r="N9" s="330"/>
      <c r="O9" s="182"/>
      <c r="AD9" s="191" t="s">
        <v>238</v>
      </c>
      <c r="AE9" s="150"/>
      <c r="AF9" s="150"/>
      <c r="AG9" s="150"/>
      <c r="AH9" s="150"/>
      <c r="AI9" s="150"/>
      <c r="AJ9" s="150"/>
      <c r="AK9" s="150"/>
      <c r="AL9" s="150"/>
      <c r="AM9" s="150"/>
      <c r="AN9" s="150"/>
      <c r="AO9" s="150"/>
      <c r="AP9" s="150"/>
      <c r="AQ9" s="150"/>
      <c r="AR9" s="150"/>
      <c r="AS9" s="150"/>
    </row>
    <row r="10" spans="1:45" ht="22.5" customHeight="1">
      <c r="B10" s="110">
        <v>5</v>
      </c>
      <c r="C10" s="109"/>
      <c r="D10" s="109"/>
      <c r="E10" s="195"/>
      <c r="F10" s="81"/>
      <c r="G10" s="81"/>
      <c r="H10" s="175">
        <f t="shared" si="0"/>
        <v>0</v>
      </c>
      <c r="I10" s="82"/>
      <c r="J10" s="81"/>
      <c r="K10" s="175">
        <f t="shared" si="1"/>
        <v>0</v>
      </c>
      <c r="L10" s="182"/>
      <c r="M10" s="176">
        <f t="shared" si="2"/>
        <v>0</v>
      </c>
      <c r="N10" s="330"/>
      <c r="O10" s="182"/>
      <c r="AD10" s="191" t="s">
        <v>239</v>
      </c>
      <c r="AE10" s="150"/>
      <c r="AF10" s="150"/>
      <c r="AG10" s="150"/>
      <c r="AH10" s="150"/>
      <c r="AI10" s="150"/>
      <c r="AJ10" s="150"/>
      <c r="AK10" s="150"/>
      <c r="AL10" s="150"/>
      <c r="AM10" s="150"/>
      <c r="AN10" s="150"/>
      <c r="AO10" s="150"/>
      <c r="AP10" s="150"/>
      <c r="AQ10" s="150"/>
      <c r="AR10" s="150"/>
      <c r="AS10" s="150"/>
    </row>
    <row r="11" spans="1:45" ht="22.5" customHeight="1">
      <c r="B11" s="110">
        <v>6</v>
      </c>
      <c r="C11" s="109"/>
      <c r="D11" s="109"/>
      <c r="E11" s="195"/>
      <c r="F11" s="81"/>
      <c r="G11" s="81"/>
      <c r="H11" s="175">
        <f t="shared" si="0"/>
        <v>0</v>
      </c>
      <c r="I11" s="82"/>
      <c r="J11" s="81"/>
      <c r="K11" s="175">
        <f t="shared" si="1"/>
        <v>0</v>
      </c>
      <c r="L11" s="182"/>
      <c r="M11" s="176">
        <f t="shared" si="2"/>
        <v>0</v>
      </c>
      <c r="N11" s="330"/>
      <c r="O11" s="182"/>
      <c r="AD11" s="191" t="s">
        <v>51</v>
      </c>
      <c r="AE11" s="150"/>
      <c r="AF11" s="150"/>
      <c r="AG11" s="150"/>
      <c r="AH11" s="150"/>
      <c r="AI11" s="150"/>
      <c r="AJ11" s="150"/>
      <c r="AK11" s="150"/>
      <c r="AL11" s="150"/>
      <c r="AM11" s="150"/>
      <c r="AN11" s="150"/>
      <c r="AO11" s="150"/>
      <c r="AP11" s="150"/>
      <c r="AQ11" s="150"/>
      <c r="AR11" s="150"/>
      <c r="AS11" s="150"/>
    </row>
    <row r="12" spans="1:45" ht="22.5" customHeight="1">
      <c r="B12" s="110">
        <v>7</v>
      </c>
      <c r="C12" s="109"/>
      <c r="D12" s="109"/>
      <c r="E12" s="195"/>
      <c r="F12" s="81"/>
      <c r="G12" s="81"/>
      <c r="H12" s="175">
        <f>MIN(F12:G12)</f>
        <v>0</v>
      </c>
      <c r="I12" s="82"/>
      <c r="J12" s="81"/>
      <c r="K12" s="175">
        <f>MIN(I12:J12)</f>
        <v>0</v>
      </c>
      <c r="L12" s="182"/>
      <c r="M12" s="176">
        <f>SUM(H12,K12,L12,N12)</f>
        <v>0</v>
      </c>
      <c r="N12" s="330"/>
      <c r="O12" s="182"/>
      <c r="AD12" s="191" t="s">
        <v>33</v>
      </c>
      <c r="AE12" s="150"/>
      <c r="AF12" s="150"/>
      <c r="AG12" s="150"/>
      <c r="AH12" s="150"/>
      <c r="AI12" s="150"/>
      <c r="AJ12" s="150"/>
      <c r="AK12" s="150"/>
      <c r="AL12" s="150"/>
      <c r="AM12" s="150"/>
      <c r="AN12" s="150"/>
      <c r="AO12" s="150"/>
      <c r="AP12" s="150"/>
      <c r="AQ12" s="150"/>
      <c r="AR12" s="150"/>
      <c r="AS12" s="150"/>
    </row>
    <row r="13" spans="1:45" ht="22.5" customHeight="1">
      <c r="B13" s="110">
        <v>8</v>
      </c>
      <c r="C13" s="109"/>
      <c r="D13" s="109"/>
      <c r="E13" s="195"/>
      <c r="F13" s="81"/>
      <c r="G13" s="81"/>
      <c r="H13" s="175">
        <f t="shared" si="0"/>
        <v>0</v>
      </c>
      <c r="I13" s="82"/>
      <c r="J13" s="81"/>
      <c r="K13" s="175">
        <f t="shared" si="1"/>
        <v>0</v>
      </c>
      <c r="L13" s="182"/>
      <c r="M13" s="176">
        <f t="shared" si="2"/>
        <v>0</v>
      </c>
      <c r="N13" s="330"/>
      <c r="O13" s="182"/>
      <c r="AD13" s="191" t="s">
        <v>15</v>
      </c>
      <c r="AE13" s="150"/>
      <c r="AF13" s="150"/>
      <c r="AG13" s="150"/>
      <c r="AH13" s="150"/>
      <c r="AI13" s="150"/>
      <c r="AJ13" s="150"/>
      <c r="AK13" s="150"/>
      <c r="AL13" s="150"/>
      <c r="AM13" s="150"/>
      <c r="AN13" s="150"/>
      <c r="AO13" s="150"/>
      <c r="AP13" s="150"/>
      <c r="AQ13" s="150"/>
      <c r="AR13" s="150"/>
      <c r="AS13" s="150"/>
    </row>
    <row r="14" spans="1:45" ht="22.5" customHeight="1">
      <c r="B14" s="110">
        <v>9</v>
      </c>
      <c r="C14" s="109"/>
      <c r="D14" s="109"/>
      <c r="E14" s="195"/>
      <c r="F14" s="81"/>
      <c r="G14" s="81"/>
      <c r="H14" s="175">
        <f t="shared" si="0"/>
        <v>0</v>
      </c>
      <c r="I14" s="82"/>
      <c r="J14" s="81"/>
      <c r="K14" s="175">
        <f t="shared" si="1"/>
        <v>0</v>
      </c>
      <c r="L14" s="182"/>
      <c r="M14" s="176">
        <f t="shared" si="2"/>
        <v>0</v>
      </c>
      <c r="N14" s="330"/>
      <c r="O14" s="182"/>
      <c r="AD14" s="191" t="s">
        <v>16</v>
      </c>
      <c r="AE14" s="150"/>
      <c r="AF14" s="150"/>
      <c r="AG14" s="150"/>
      <c r="AH14" s="150"/>
      <c r="AI14" s="150"/>
      <c r="AJ14" s="150"/>
      <c r="AK14" s="150"/>
      <c r="AL14" s="150"/>
      <c r="AM14" s="150"/>
      <c r="AN14" s="150"/>
      <c r="AO14" s="150"/>
      <c r="AP14" s="150"/>
      <c r="AQ14" s="150"/>
      <c r="AR14" s="150"/>
      <c r="AS14" s="150"/>
    </row>
    <row r="15" spans="1:45" ht="22.5" customHeight="1">
      <c r="B15" s="110">
        <v>10</v>
      </c>
      <c r="C15" s="109"/>
      <c r="D15" s="109"/>
      <c r="E15" s="195"/>
      <c r="F15" s="81"/>
      <c r="G15" s="81"/>
      <c r="H15" s="175">
        <f t="shared" si="0"/>
        <v>0</v>
      </c>
      <c r="I15" s="82"/>
      <c r="J15" s="81"/>
      <c r="K15" s="175">
        <f>MIN(I15:J15)</f>
        <v>0</v>
      </c>
      <c r="L15" s="182"/>
      <c r="M15" s="176">
        <f t="shared" si="2"/>
        <v>0</v>
      </c>
      <c r="N15" s="330"/>
      <c r="O15" s="182"/>
      <c r="AD15" s="191" t="s">
        <v>17</v>
      </c>
      <c r="AE15" s="150"/>
      <c r="AF15" s="150"/>
      <c r="AG15" s="150"/>
      <c r="AH15" s="150"/>
      <c r="AI15" s="150"/>
      <c r="AJ15" s="150"/>
      <c r="AK15" s="150"/>
      <c r="AL15" s="150"/>
      <c r="AM15" s="150"/>
      <c r="AN15" s="150"/>
      <c r="AO15" s="150"/>
      <c r="AP15" s="150"/>
      <c r="AQ15" s="150"/>
      <c r="AR15" s="150"/>
      <c r="AS15" s="150"/>
    </row>
    <row r="16" spans="1:45" ht="22.5" customHeight="1">
      <c r="B16" s="110">
        <v>11</v>
      </c>
      <c r="C16" s="109"/>
      <c r="D16" s="109"/>
      <c r="E16" s="195"/>
      <c r="F16" s="81"/>
      <c r="G16" s="81"/>
      <c r="H16" s="175">
        <f t="shared" si="0"/>
        <v>0</v>
      </c>
      <c r="I16" s="82"/>
      <c r="J16" s="81"/>
      <c r="K16" s="175">
        <f t="shared" si="1"/>
        <v>0</v>
      </c>
      <c r="L16" s="182"/>
      <c r="M16" s="176">
        <f t="shared" si="2"/>
        <v>0</v>
      </c>
      <c r="N16" s="330"/>
      <c r="O16" s="182"/>
      <c r="AD16" s="191" t="s">
        <v>18</v>
      </c>
      <c r="AE16" s="150"/>
      <c r="AF16" s="150"/>
      <c r="AG16" s="150"/>
      <c r="AH16" s="150"/>
      <c r="AI16" s="150"/>
      <c r="AJ16" s="150"/>
      <c r="AK16" s="150"/>
      <c r="AL16" s="150"/>
      <c r="AM16" s="150"/>
      <c r="AN16" s="150"/>
      <c r="AO16" s="150"/>
      <c r="AP16" s="150"/>
      <c r="AQ16" s="150"/>
      <c r="AR16" s="150"/>
      <c r="AS16" s="150"/>
    </row>
    <row r="17" spans="1:45" ht="22.5" customHeight="1">
      <c r="B17" s="110">
        <v>12</v>
      </c>
      <c r="C17" s="109"/>
      <c r="D17" s="109"/>
      <c r="E17" s="195"/>
      <c r="F17" s="81"/>
      <c r="G17" s="81"/>
      <c r="H17" s="175">
        <f t="shared" si="0"/>
        <v>0</v>
      </c>
      <c r="I17" s="82"/>
      <c r="J17" s="81"/>
      <c r="K17" s="175">
        <f t="shared" si="1"/>
        <v>0</v>
      </c>
      <c r="L17" s="182"/>
      <c r="M17" s="176">
        <f t="shared" si="2"/>
        <v>0</v>
      </c>
      <c r="N17" s="330"/>
      <c r="O17" s="182"/>
      <c r="AD17" s="191" t="s">
        <v>19</v>
      </c>
      <c r="AE17" s="150"/>
      <c r="AF17" s="150"/>
      <c r="AG17" s="150"/>
      <c r="AH17" s="150"/>
      <c r="AI17" s="150"/>
      <c r="AJ17" s="150"/>
      <c r="AK17" s="150"/>
      <c r="AL17" s="150"/>
      <c r="AM17" s="150"/>
      <c r="AN17" s="150"/>
      <c r="AO17" s="150"/>
      <c r="AP17" s="150"/>
      <c r="AQ17" s="150"/>
      <c r="AR17" s="150"/>
      <c r="AS17" s="150"/>
    </row>
    <row r="18" spans="1:45" ht="22.5" customHeight="1">
      <c r="B18" s="110">
        <v>13</v>
      </c>
      <c r="C18" s="109"/>
      <c r="D18" s="109"/>
      <c r="E18" s="195"/>
      <c r="F18" s="81"/>
      <c r="G18" s="81"/>
      <c r="H18" s="175">
        <f t="shared" si="0"/>
        <v>0</v>
      </c>
      <c r="I18" s="82"/>
      <c r="J18" s="81"/>
      <c r="K18" s="175">
        <f t="shared" si="1"/>
        <v>0</v>
      </c>
      <c r="L18" s="182"/>
      <c r="M18" s="176">
        <f t="shared" si="2"/>
        <v>0</v>
      </c>
      <c r="N18" s="330"/>
      <c r="O18" s="182"/>
      <c r="AD18" s="191" t="s">
        <v>20</v>
      </c>
      <c r="AE18" s="150"/>
      <c r="AF18" s="150"/>
      <c r="AG18" s="150"/>
      <c r="AH18" s="150"/>
      <c r="AI18" s="150"/>
      <c r="AJ18" s="150"/>
      <c r="AK18" s="150"/>
      <c r="AL18" s="150"/>
      <c r="AM18" s="150"/>
      <c r="AN18" s="150"/>
      <c r="AO18" s="150"/>
      <c r="AP18" s="150"/>
      <c r="AQ18" s="150"/>
      <c r="AR18" s="150"/>
      <c r="AS18" s="150"/>
    </row>
    <row r="19" spans="1:45" ht="22.5" customHeight="1">
      <c r="B19" s="110">
        <v>14</v>
      </c>
      <c r="C19" s="109"/>
      <c r="D19" s="109"/>
      <c r="E19" s="195"/>
      <c r="F19" s="81"/>
      <c r="G19" s="81"/>
      <c r="H19" s="175">
        <f t="shared" si="0"/>
        <v>0</v>
      </c>
      <c r="I19" s="82"/>
      <c r="J19" s="81"/>
      <c r="K19" s="175">
        <f t="shared" si="1"/>
        <v>0</v>
      </c>
      <c r="L19" s="182"/>
      <c r="M19" s="176">
        <f t="shared" si="2"/>
        <v>0</v>
      </c>
      <c r="N19" s="330"/>
      <c r="O19" s="182"/>
      <c r="AD19" s="191" t="s">
        <v>21</v>
      </c>
      <c r="AE19" s="150"/>
      <c r="AF19" s="150"/>
      <c r="AG19" s="150"/>
      <c r="AH19" s="150"/>
      <c r="AI19" s="150"/>
      <c r="AJ19" s="150"/>
      <c r="AK19" s="150"/>
      <c r="AL19" s="150"/>
      <c r="AM19" s="150"/>
      <c r="AN19" s="150"/>
      <c r="AO19" s="150"/>
      <c r="AP19" s="150"/>
      <c r="AQ19" s="150"/>
      <c r="AR19" s="150"/>
      <c r="AS19" s="150"/>
    </row>
    <row r="20" spans="1:45" ht="22.5" customHeight="1" thickBot="1">
      <c r="B20" s="112">
        <v>15</v>
      </c>
      <c r="C20" s="111"/>
      <c r="D20" s="111"/>
      <c r="E20" s="196"/>
      <c r="F20" s="83"/>
      <c r="G20" s="83"/>
      <c r="H20" s="177">
        <f>MIN(F20:G20)</f>
        <v>0</v>
      </c>
      <c r="I20" s="84"/>
      <c r="J20" s="83"/>
      <c r="K20" s="178">
        <f>MIN(I20:J20)</f>
        <v>0</v>
      </c>
      <c r="L20" s="183"/>
      <c r="M20" s="179">
        <f>SUM(H20,K20,L20,N20)</f>
        <v>0</v>
      </c>
      <c r="N20" s="331"/>
      <c r="O20" s="184"/>
      <c r="AD20" s="191" t="s">
        <v>22</v>
      </c>
      <c r="AE20" s="150"/>
      <c r="AF20" s="150"/>
      <c r="AG20" s="150"/>
      <c r="AH20" s="150"/>
      <c r="AI20" s="150"/>
      <c r="AJ20" s="150"/>
      <c r="AK20" s="150"/>
      <c r="AL20" s="150"/>
      <c r="AM20" s="150"/>
      <c r="AN20" s="150"/>
      <c r="AO20" s="150"/>
      <c r="AP20" s="150"/>
      <c r="AQ20" s="150"/>
      <c r="AR20" s="150"/>
      <c r="AS20" s="150"/>
    </row>
    <row r="21" spans="1:45" ht="22.5" customHeight="1" thickTop="1" thickBot="1">
      <c r="B21" s="467" t="s">
        <v>115</v>
      </c>
      <c r="C21" s="468"/>
      <c r="D21" s="468"/>
      <c r="E21" s="468"/>
      <c r="F21" s="85"/>
      <c r="G21" s="159">
        <f>SUM(G6:G20)</f>
        <v>0</v>
      </c>
      <c r="H21" s="185">
        <f>SUM(H6:H20)</f>
        <v>0</v>
      </c>
      <c r="I21" s="160"/>
      <c r="J21" s="159"/>
      <c r="K21" s="185">
        <f>SUM(K6:K20)</f>
        <v>0</v>
      </c>
      <c r="L21" s="186">
        <f>SUM(L6:L20)</f>
        <v>0</v>
      </c>
      <c r="M21" s="186">
        <f>SUM(H21,K21,L21,N21)</f>
        <v>0</v>
      </c>
      <c r="N21" s="328">
        <f>SUM(N6:N20)</f>
        <v>0</v>
      </c>
      <c r="O21" s="153"/>
      <c r="AD21" s="192" t="s">
        <v>87</v>
      </c>
      <c r="AE21" s="150"/>
      <c r="AF21" s="150"/>
      <c r="AG21" s="150"/>
      <c r="AH21" s="150"/>
      <c r="AI21" s="150"/>
      <c r="AJ21" s="150"/>
      <c r="AK21" s="150"/>
      <c r="AL21" s="150"/>
      <c r="AM21" s="150"/>
      <c r="AN21" s="150"/>
      <c r="AO21" s="150"/>
      <c r="AP21" s="150"/>
      <c r="AQ21" s="150"/>
      <c r="AR21" s="150"/>
      <c r="AS21" s="150"/>
    </row>
    <row r="22" spans="1:45" ht="19.5" customHeight="1">
      <c r="L22" s="150"/>
      <c r="M22" s="150"/>
      <c r="N22" s="150"/>
      <c r="O22" s="150"/>
      <c r="AD22" s="192" t="s">
        <v>23</v>
      </c>
      <c r="AE22" s="150"/>
      <c r="AF22" s="150"/>
      <c r="AG22" s="150"/>
      <c r="AH22" s="150"/>
      <c r="AI22" s="150"/>
      <c r="AJ22" s="150"/>
      <c r="AK22" s="150"/>
      <c r="AL22" s="150"/>
      <c r="AM22" s="150"/>
      <c r="AN22" s="150"/>
      <c r="AO22" s="150"/>
      <c r="AP22" s="150"/>
      <c r="AQ22" s="150"/>
      <c r="AR22" s="150"/>
      <c r="AS22" s="150"/>
    </row>
    <row r="23" spans="1:45" customFormat="1" ht="18" customHeight="1">
      <c r="A23" s="42" t="s">
        <v>111</v>
      </c>
      <c r="B23" s="42"/>
      <c r="C23" s="42"/>
      <c r="D23" s="42"/>
      <c r="L23" s="154"/>
      <c r="M23" s="154"/>
      <c r="N23" s="154"/>
      <c r="O23" s="154"/>
      <c r="P23" s="86"/>
      <c r="AD23" s="192" t="s">
        <v>24</v>
      </c>
      <c r="AE23" s="154"/>
      <c r="AF23" s="154"/>
      <c r="AG23" s="154"/>
      <c r="AH23" s="154"/>
      <c r="AI23" s="154"/>
      <c r="AJ23" s="154"/>
      <c r="AK23" s="154"/>
      <c r="AL23" s="154"/>
      <c r="AM23" s="154"/>
      <c r="AN23" s="154"/>
      <c r="AO23" s="154"/>
      <c r="AP23" s="154"/>
      <c r="AQ23" s="154"/>
      <c r="AR23" s="154"/>
      <c r="AS23" s="154"/>
    </row>
    <row r="24" spans="1:45" customFormat="1" ht="16.5" customHeight="1">
      <c r="A24" s="150"/>
      <c r="B24" s="155">
        <v>1</v>
      </c>
      <c r="C24" s="156" t="s">
        <v>240</v>
      </c>
      <c r="D24" s="150"/>
      <c r="E24" s="154"/>
      <c r="F24" s="154"/>
      <c r="G24" s="154"/>
      <c r="H24" s="154"/>
      <c r="I24" s="154"/>
      <c r="J24" s="154"/>
      <c r="K24" s="154"/>
      <c r="L24" s="154"/>
      <c r="M24" s="154"/>
      <c r="N24" s="154"/>
      <c r="O24" s="154"/>
      <c r="P24" s="86"/>
      <c r="AD24" s="192" t="s">
        <v>25</v>
      </c>
      <c r="AE24" s="154"/>
      <c r="AF24" s="154"/>
      <c r="AG24" s="154"/>
      <c r="AH24" s="154"/>
      <c r="AI24" s="154"/>
      <c r="AJ24" s="154"/>
      <c r="AK24" s="154"/>
      <c r="AL24" s="154"/>
      <c r="AM24" s="154"/>
      <c r="AN24" s="154"/>
      <c r="AO24" s="154"/>
      <c r="AP24" s="154"/>
      <c r="AQ24" s="154"/>
      <c r="AR24" s="154"/>
      <c r="AS24" s="154"/>
    </row>
    <row r="25" spans="1:45" customFormat="1" ht="16.5" customHeight="1">
      <c r="A25" s="150"/>
      <c r="B25" s="155">
        <v>2</v>
      </c>
      <c r="C25" s="156" t="s">
        <v>158</v>
      </c>
      <c r="D25" s="150"/>
      <c r="E25" s="154"/>
      <c r="F25" s="154"/>
      <c r="G25" s="154"/>
      <c r="H25" s="154"/>
      <c r="I25" s="154"/>
      <c r="J25" s="154"/>
      <c r="K25" s="154"/>
      <c r="L25" s="154"/>
      <c r="M25" s="154"/>
      <c r="N25" s="154"/>
      <c r="O25" s="154"/>
      <c r="P25" s="86"/>
      <c r="AD25" s="192" t="s">
        <v>26</v>
      </c>
      <c r="AE25" s="154"/>
      <c r="AF25" s="154"/>
      <c r="AG25" s="154"/>
      <c r="AH25" s="154"/>
      <c r="AI25" s="154"/>
      <c r="AJ25" s="154"/>
      <c r="AK25" s="154"/>
      <c r="AL25" s="154"/>
      <c r="AM25" s="154"/>
      <c r="AN25" s="154"/>
      <c r="AO25" s="154"/>
      <c r="AP25" s="154"/>
      <c r="AQ25" s="154"/>
      <c r="AR25" s="154"/>
      <c r="AS25" s="154"/>
    </row>
    <row r="26" spans="1:45" customFormat="1" ht="16.5" customHeight="1">
      <c r="A26" s="150"/>
      <c r="B26" s="155">
        <v>3</v>
      </c>
      <c r="C26" s="156" t="s">
        <v>242</v>
      </c>
      <c r="D26" s="150"/>
      <c r="E26" s="154"/>
      <c r="F26" s="154"/>
      <c r="G26" s="154"/>
      <c r="H26" s="154"/>
      <c r="I26" s="154"/>
      <c r="J26" s="154"/>
      <c r="K26" s="154"/>
      <c r="L26" s="154"/>
      <c r="M26" s="154"/>
      <c r="N26" s="154"/>
      <c r="O26" s="154"/>
      <c r="P26" s="86"/>
      <c r="AD26" s="192" t="s">
        <v>27</v>
      </c>
      <c r="AE26" s="154"/>
      <c r="AF26" s="154"/>
      <c r="AG26" s="154"/>
      <c r="AH26" s="154"/>
      <c r="AI26" s="154"/>
      <c r="AJ26" s="154"/>
      <c r="AK26" s="154"/>
      <c r="AL26" s="154"/>
      <c r="AM26" s="154"/>
      <c r="AN26" s="154"/>
      <c r="AO26" s="154"/>
      <c r="AP26" s="154"/>
      <c r="AQ26" s="154"/>
      <c r="AR26" s="154"/>
      <c r="AS26" s="154"/>
    </row>
    <row r="27" spans="1:45" customFormat="1" ht="16.5" customHeight="1">
      <c r="A27" s="150"/>
      <c r="B27" s="157">
        <v>4</v>
      </c>
      <c r="C27" s="158" t="s">
        <v>243</v>
      </c>
      <c r="D27" s="150"/>
      <c r="E27" s="154"/>
      <c r="F27" s="154"/>
      <c r="G27" s="154"/>
      <c r="H27" s="154"/>
      <c r="I27" s="154"/>
      <c r="J27" s="154"/>
      <c r="K27" s="154"/>
      <c r="L27" s="154"/>
      <c r="M27" s="154"/>
      <c r="N27" s="154"/>
      <c r="O27" s="154"/>
      <c r="P27" s="86"/>
      <c r="AD27" s="193" t="s">
        <v>28</v>
      </c>
      <c r="AE27" s="154"/>
      <c r="AF27" s="154"/>
      <c r="AG27" s="154"/>
      <c r="AH27" s="154"/>
      <c r="AI27" s="154"/>
      <c r="AJ27" s="154"/>
      <c r="AK27" s="154"/>
      <c r="AL27" s="154"/>
      <c r="AM27" s="154"/>
      <c r="AN27" s="154"/>
      <c r="AO27" s="154"/>
      <c r="AP27" s="154"/>
      <c r="AQ27" s="154"/>
      <c r="AR27" s="154"/>
      <c r="AS27" s="154"/>
    </row>
    <row r="28" spans="1:45" s="89" customFormat="1" ht="16.5" customHeight="1">
      <c r="A28" s="150"/>
      <c r="B28" s="157">
        <v>5</v>
      </c>
      <c r="C28" s="158" t="s">
        <v>159</v>
      </c>
      <c r="D28" s="150"/>
      <c r="E28" s="154"/>
      <c r="F28" s="154"/>
      <c r="G28" s="154"/>
      <c r="H28" s="154"/>
      <c r="I28" s="154"/>
      <c r="J28" s="154"/>
      <c r="K28" s="154"/>
      <c r="L28" s="154"/>
      <c r="M28" s="154"/>
      <c r="N28" s="154"/>
      <c r="O28" s="154"/>
      <c r="P28" s="332"/>
      <c r="AD28" s="192" t="s">
        <v>29</v>
      </c>
      <c r="AE28" s="154"/>
      <c r="AF28" s="154"/>
      <c r="AG28" s="154"/>
      <c r="AH28" s="154"/>
      <c r="AI28" s="154"/>
      <c r="AJ28" s="154"/>
      <c r="AK28" s="154"/>
      <c r="AL28" s="154"/>
      <c r="AM28" s="154"/>
      <c r="AN28" s="154"/>
      <c r="AO28" s="154"/>
      <c r="AP28" s="154"/>
      <c r="AQ28" s="154"/>
      <c r="AR28" s="154"/>
      <c r="AS28" s="154"/>
    </row>
    <row r="29" spans="1:45" s="343" customFormat="1" ht="16.5" customHeight="1">
      <c r="A29" s="338"/>
      <c r="B29" s="339">
        <v>6</v>
      </c>
      <c r="C29" s="340" t="s">
        <v>257</v>
      </c>
      <c r="D29" s="341"/>
      <c r="E29" s="342"/>
      <c r="F29" s="342"/>
      <c r="P29" s="342"/>
      <c r="AD29" s="344" t="s">
        <v>30</v>
      </c>
    </row>
    <row r="30" spans="1:45" s="343" customFormat="1" ht="16.5" customHeight="1">
      <c r="B30" s="339">
        <v>7</v>
      </c>
      <c r="C30" s="345" t="s">
        <v>255</v>
      </c>
      <c r="D30" s="342"/>
      <c r="E30" s="342"/>
      <c r="F30" s="342"/>
      <c r="G30" s="342"/>
      <c r="H30" s="342"/>
      <c r="I30" s="342"/>
      <c r="J30" s="342"/>
      <c r="K30" s="342"/>
      <c r="L30" s="342"/>
      <c r="M30" s="342"/>
      <c r="N30" s="342"/>
      <c r="P30" s="342"/>
      <c r="AD30" s="346" t="s">
        <v>60</v>
      </c>
    </row>
    <row r="31" spans="1:45" customFormat="1" ht="22.5" customHeight="1">
      <c r="L31" s="89"/>
      <c r="P31" s="86"/>
      <c r="AD31" s="191" t="s">
        <v>61</v>
      </c>
      <c r="AE31" s="154"/>
      <c r="AF31" s="154"/>
      <c r="AG31" s="154"/>
      <c r="AH31" s="154"/>
      <c r="AI31" s="154"/>
      <c r="AJ31" s="154"/>
      <c r="AK31" s="154"/>
      <c r="AL31" s="154"/>
      <c r="AM31" s="154"/>
      <c r="AN31" s="154"/>
      <c r="AO31" s="154"/>
      <c r="AP31" s="154"/>
      <c r="AQ31" s="154"/>
      <c r="AR31" s="154"/>
      <c r="AS31" s="154"/>
    </row>
    <row r="32" spans="1:45" customFormat="1" ht="22.5" customHeight="1">
      <c r="L32" s="89"/>
      <c r="P32" s="86"/>
      <c r="AD32" s="191" t="s">
        <v>62</v>
      </c>
      <c r="AE32" s="154"/>
      <c r="AF32" s="154"/>
      <c r="AG32" s="154"/>
      <c r="AH32" s="154"/>
      <c r="AI32" s="154"/>
      <c r="AJ32" s="154"/>
      <c r="AK32" s="154"/>
      <c r="AL32" s="154"/>
      <c r="AM32" s="154"/>
      <c r="AN32" s="154"/>
      <c r="AO32" s="154"/>
      <c r="AP32" s="154"/>
      <c r="AQ32" s="154"/>
      <c r="AR32" s="154"/>
      <c r="AS32" s="154"/>
    </row>
    <row r="33" spans="12:45" customFormat="1" ht="22.5" customHeight="1">
      <c r="L33" s="89"/>
      <c r="P33" s="86"/>
      <c r="AD33" s="194" t="s">
        <v>63</v>
      </c>
      <c r="AE33" s="154"/>
      <c r="AF33" s="154"/>
      <c r="AG33" s="154"/>
      <c r="AH33" s="154"/>
      <c r="AI33" s="154"/>
      <c r="AJ33" s="154"/>
      <c r="AK33" s="154"/>
      <c r="AL33" s="154"/>
      <c r="AM33" s="154"/>
      <c r="AN33" s="154"/>
      <c r="AO33" s="154"/>
      <c r="AP33" s="154"/>
      <c r="AQ33" s="154"/>
      <c r="AR33" s="154"/>
      <c r="AS33" s="154"/>
    </row>
    <row r="34" spans="12:45" customFormat="1" ht="22.5" customHeight="1">
      <c r="L34" s="89"/>
      <c r="P34" s="86"/>
      <c r="AD34" s="192" t="s">
        <v>64</v>
      </c>
      <c r="AE34" s="154"/>
      <c r="AF34" s="154"/>
      <c r="AG34" s="154"/>
      <c r="AH34" s="154"/>
      <c r="AI34" s="154"/>
      <c r="AJ34" s="154"/>
      <c r="AK34" s="154"/>
      <c r="AL34" s="154"/>
      <c r="AM34" s="154"/>
      <c r="AN34" s="154"/>
      <c r="AO34" s="154"/>
      <c r="AP34" s="154"/>
      <c r="AQ34" s="154"/>
      <c r="AR34" s="154"/>
      <c r="AS34" s="154"/>
    </row>
    <row r="35" spans="12:45" customFormat="1" ht="22.5" customHeight="1">
      <c r="L35" s="89"/>
      <c r="P35" s="86"/>
      <c r="AD35" s="192" t="s">
        <v>65</v>
      </c>
    </row>
    <row r="36" spans="12:45" customFormat="1" ht="22.5" customHeight="1">
      <c r="L36" s="89"/>
      <c r="P36" s="86"/>
      <c r="AD36" s="192" t="s">
        <v>66</v>
      </c>
    </row>
    <row r="37" spans="12:45" customFormat="1" ht="22.5" customHeight="1">
      <c r="L37" s="89"/>
      <c r="P37" s="86"/>
      <c r="AD37" s="192" t="s">
        <v>67</v>
      </c>
    </row>
    <row r="38" spans="12:45" customFormat="1" ht="22.5" customHeight="1">
      <c r="L38" s="89"/>
      <c r="P38" s="86"/>
    </row>
    <row r="39" spans="12:45" customFormat="1" ht="22.5" customHeight="1">
      <c r="L39" s="89"/>
      <c r="P39" s="86"/>
    </row>
    <row r="40" spans="12:45" customFormat="1" ht="22.5" customHeight="1">
      <c r="L40" s="89"/>
      <c r="P40" s="86"/>
    </row>
  </sheetData>
  <mergeCells count="9">
    <mergeCell ref="B21:E21"/>
    <mergeCell ref="M4:M5"/>
    <mergeCell ref="O4:O5"/>
    <mergeCell ref="B4:B5"/>
    <mergeCell ref="C4:C5"/>
    <mergeCell ref="D4:D5"/>
    <mergeCell ref="E4:E5"/>
    <mergeCell ref="F4:H4"/>
    <mergeCell ref="I4:K4"/>
  </mergeCells>
  <phoneticPr fontId="4"/>
  <dataValidations count="1">
    <dataValidation type="list" errorStyle="warning" allowBlank="1" showInputMessage="1" showErrorMessage="1" sqref="E6:E20" xr:uid="{00000000-0002-0000-0100-000000000000}">
      <formula1>$AD$3:$AD$37</formula1>
    </dataValidation>
  </dataValidations>
  <pageMargins left="0.19685039370078741" right="0.19685039370078741" top="0.78740157480314965" bottom="0.39370078740157483" header="0" footer="0"/>
  <pageSetup paperSize="9" scale="72"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AU133"/>
  <sheetViews>
    <sheetView view="pageBreakPreview" zoomScaleNormal="120" zoomScaleSheetLayoutView="100" workbookViewId="0">
      <selection activeCell="AX5" sqref="AX5"/>
    </sheetView>
  </sheetViews>
  <sheetFormatPr defaultColWidth="2.25" defaultRowHeight="13.5"/>
  <cols>
    <col min="1" max="1" width="2.25" style="5" customWidth="1"/>
    <col min="2" max="38" width="2.25" style="5"/>
    <col min="39" max="39" width="2.5" style="5" customWidth="1"/>
    <col min="40" max="40" width="7.125" style="5" customWidth="1"/>
    <col min="41" max="41" width="2.25" style="5" customWidth="1"/>
    <col min="42" max="47" width="2.25" style="5" hidden="1" customWidth="1"/>
    <col min="48" max="16384" width="2.25" style="5"/>
  </cols>
  <sheetData>
    <row r="1" spans="1:47">
      <c r="A1" s="19" t="s">
        <v>126</v>
      </c>
    </row>
    <row r="2" spans="1:47" ht="6.6" customHeight="1"/>
    <row r="3" spans="1:47" s="6" customFormat="1" ht="12" customHeight="1">
      <c r="A3" s="605" t="s">
        <v>38</v>
      </c>
      <c r="B3" s="51" t="s">
        <v>0</v>
      </c>
      <c r="C3" s="52"/>
      <c r="D3" s="52"/>
      <c r="E3" s="53"/>
      <c r="F3" s="53"/>
      <c r="G3" s="53"/>
      <c r="H3" s="53"/>
      <c r="I3" s="53"/>
      <c r="J3" s="53"/>
      <c r="K3" s="54"/>
      <c r="L3" s="504"/>
      <c r="M3" s="505"/>
      <c r="N3" s="505"/>
      <c r="O3" s="505"/>
      <c r="P3" s="505"/>
      <c r="Q3" s="505"/>
      <c r="R3" s="505"/>
      <c r="S3" s="505"/>
      <c r="T3" s="505"/>
      <c r="U3" s="505"/>
      <c r="V3" s="505"/>
      <c r="W3" s="505"/>
      <c r="X3" s="505"/>
      <c r="Y3" s="505"/>
      <c r="Z3" s="505"/>
      <c r="AA3" s="505"/>
      <c r="AB3" s="505"/>
      <c r="AC3" s="505"/>
      <c r="AD3" s="505"/>
      <c r="AE3" s="505"/>
      <c r="AF3" s="506"/>
      <c r="AG3" s="539" t="s">
        <v>90</v>
      </c>
      <c r="AH3" s="537"/>
      <c r="AI3" s="537"/>
      <c r="AJ3" s="537"/>
      <c r="AK3" s="537"/>
      <c r="AL3" s="537"/>
      <c r="AM3" s="538"/>
    </row>
    <row r="4" spans="1:47" s="6" customFormat="1" ht="20.25" customHeight="1">
      <c r="A4" s="606"/>
      <c r="B4" s="55" t="s">
        <v>36</v>
      </c>
      <c r="C4" s="56"/>
      <c r="D4" s="56"/>
      <c r="E4" s="57"/>
      <c r="F4" s="57"/>
      <c r="G4" s="57"/>
      <c r="H4" s="57"/>
      <c r="I4" s="57"/>
      <c r="J4" s="57"/>
      <c r="K4" s="58"/>
      <c r="L4" s="553"/>
      <c r="M4" s="554"/>
      <c r="N4" s="554"/>
      <c r="O4" s="554"/>
      <c r="P4" s="554"/>
      <c r="Q4" s="554"/>
      <c r="R4" s="554"/>
      <c r="S4" s="554"/>
      <c r="T4" s="554"/>
      <c r="U4" s="554"/>
      <c r="V4" s="554"/>
      <c r="W4" s="554"/>
      <c r="X4" s="554"/>
      <c r="Y4" s="554"/>
      <c r="Z4" s="554"/>
      <c r="AA4" s="554"/>
      <c r="AB4" s="554"/>
      <c r="AC4" s="554"/>
      <c r="AD4" s="554"/>
      <c r="AE4" s="554"/>
      <c r="AF4" s="555"/>
      <c r="AG4" s="614"/>
      <c r="AH4" s="615"/>
      <c r="AI4" s="615"/>
      <c r="AJ4" s="615"/>
      <c r="AK4" s="615"/>
      <c r="AL4" s="615"/>
      <c r="AM4" s="616"/>
      <c r="AP4" s="567"/>
      <c r="AQ4" s="567"/>
      <c r="AR4" s="567"/>
      <c r="AS4" s="567"/>
      <c r="AT4" s="567"/>
      <c r="AU4" s="567"/>
    </row>
    <row r="5" spans="1:47" s="6" customFormat="1" ht="20.25" customHeight="1">
      <c r="A5" s="606"/>
      <c r="B5" s="59" t="s">
        <v>91</v>
      </c>
      <c r="C5" s="60"/>
      <c r="D5" s="60"/>
      <c r="E5" s="61"/>
      <c r="F5" s="61"/>
      <c r="G5" s="61"/>
      <c r="H5" s="61"/>
      <c r="I5" s="61"/>
      <c r="J5" s="61"/>
      <c r="K5" s="62"/>
      <c r="L5" s="617"/>
      <c r="M5" s="618"/>
      <c r="N5" s="618"/>
      <c r="O5" s="618"/>
      <c r="P5" s="618"/>
      <c r="Q5" s="618"/>
      <c r="R5" s="618"/>
      <c r="S5" s="618"/>
      <c r="T5" s="618"/>
      <c r="U5" s="618"/>
      <c r="V5" s="618"/>
      <c r="W5" s="618"/>
      <c r="X5" s="618"/>
      <c r="Y5" s="618"/>
      <c r="Z5" s="618"/>
      <c r="AA5" s="618"/>
      <c r="AB5" s="619"/>
      <c r="AC5" s="620" t="s">
        <v>92</v>
      </c>
      <c r="AD5" s="621"/>
      <c r="AE5" s="621"/>
      <c r="AF5" s="622"/>
      <c r="AG5" s="540"/>
      <c r="AH5" s="540"/>
      <c r="AI5" s="540"/>
      <c r="AJ5" s="540"/>
      <c r="AK5" s="540"/>
      <c r="AL5" s="623" t="s">
        <v>93</v>
      </c>
      <c r="AM5" s="624"/>
      <c r="AP5" s="567"/>
      <c r="AQ5" s="567"/>
      <c r="AR5" s="567"/>
      <c r="AS5" s="567"/>
      <c r="AT5" s="567"/>
      <c r="AU5" s="567"/>
    </row>
    <row r="6" spans="1:47" s="6" customFormat="1" ht="13.5" customHeight="1">
      <c r="A6" s="606"/>
      <c r="B6" s="541" t="s">
        <v>95</v>
      </c>
      <c r="C6" s="542"/>
      <c r="D6" s="542"/>
      <c r="E6" s="542"/>
      <c r="F6" s="542"/>
      <c r="G6" s="542"/>
      <c r="H6" s="542"/>
      <c r="I6" s="542"/>
      <c r="J6" s="542"/>
      <c r="K6" s="543"/>
      <c r="L6" s="92" t="s">
        <v>3</v>
      </c>
      <c r="M6" s="63"/>
      <c r="N6" s="63"/>
      <c r="O6" s="63"/>
      <c r="P6" s="63"/>
      <c r="Q6" s="549"/>
      <c r="R6" s="549"/>
      <c r="S6" s="63" t="s">
        <v>4</v>
      </c>
      <c r="T6" s="549"/>
      <c r="U6" s="549"/>
      <c r="V6" s="549"/>
      <c r="W6" s="63" t="s">
        <v>5</v>
      </c>
      <c r="X6" s="63"/>
      <c r="Y6" s="63"/>
      <c r="Z6" s="63"/>
      <c r="AA6" s="63"/>
      <c r="AB6" s="63"/>
      <c r="AC6" s="93" t="s">
        <v>94</v>
      </c>
      <c r="AD6" s="63"/>
      <c r="AE6" s="63"/>
      <c r="AF6" s="63"/>
      <c r="AG6" s="63"/>
      <c r="AH6" s="63"/>
      <c r="AI6" s="63"/>
      <c r="AJ6" s="63"/>
      <c r="AK6" s="63"/>
      <c r="AL6" s="63"/>
      <c r="AM6" s="64"/>
      <c r="AP6" s="8"/>
      <c r="AQ6" s="41"/>
      <c r="AR6" s="41"/>
      <c r="AS6" s="41"/>
      <c r="AT6" s="41"/>
      <c r="AU6" s="568"/>
    </row>
    <row r="7" spans="1:47" s="6" customFormat="1" ht="20.25" customHeight="1">
      <c r="A7" s="606"/>
      <c r="B7" s="544"/>
      <c r="C7" s="545"/>
      <c r="D7" s="545"/>
      <c r="E7" s="545"/>
      <c r="F7" s="545"/>
      <c r="G7" s="545"/>
      <c r="H7" s="545"/>
      <c r="I7" s="545"/>
      <c r="J7" s="545"/>
      <c r="K7" s="546"/>
      <c r="L7" s="553"/>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5"/>
      <c r="AP7" s="41"/>
      <c r="AQ7" s="41"/>
      <c r="AR7" s="41"/>
      <c r="AS7" s="41"/>
      <c r="AT7" s="41"/>
      <c r="AU7" s="568"/>
    </row>
    <row r="8" spans="1:47" s="6" customFormat="1" ht="20.25" customHeight="1">
      <c r="A8" s="606"/>
      <c r="B8" s="65" t="s">
        <v>6</v>
      </c>
      <c r="C8" s="66"/>
      <c r="D8" s="66"/>
      <c r="E8" s="67"/>
      <c r="F8" s="67"/>
      <c r="G8" s="67"/>
      <c r="H8" s="67"/>
      <c r="I8" s="67"/>
      <c r="J8" s="67"/>
      <c r="K8" s="67"/>
      <c r="L8" s="65" t="s">
        <v>7</v>
      </c>
      <c r="M8" s="67"/>
      <c r="N8" s="67"/>
      <c r="O8" s="67"/>
      <c r="P8" s="67"/>
      <c r="Q8" s="67"/>
      <c r="R8" s="68"/>
      <c r="S8" s="550"/>
      <c r="T8" s="551"/>
      <c r="U8" s="551"/>
      <c r="V8" s="551"/>
      <c r="W8" s="551"/>
      <c r="X8" s="551"/>
      <c r="Y8" s="552"/>
      <c r="Z8" s="65" t="s">
        <v>84</v>
      </c>
      <c r="AA8" s="67"/>
      <c r="AB8" s="67"/>
      <c r="AC8" s="67"/>
      <c r="AD8" s="67"/>
      <c r="AE8" s="67"/>
      <c r="AF8" s="68"/>
      <c r="AG8" s="550"/>
      <c r="AH8" s="551"/>
      <c r="AI8" s="551"/>
      <c r="AJ8" s="551"/>
      <c r="AK8" s="551"/>
      <c r="AL8" s="551"/>
      <c r="AM8" s="552"/>
    </row>
    <row r="9" spans="1:47" s="6" customFormat="1" ht="20.25" customHeight="1">
      <c r="A9" s="607"/>
      <c r="B9" s="65" t="s">
        <v>37</v>
      </c>
      <c r="C9" s="66"/>
      <c r="D9" s="66"/>
      <c r="E9" s="67"/>
      <c r="F9" s="67"/>
      <c r="G9" s="67"/>
      <c r="H9" s="67"/>
      <c r="I9" s="67"/>
      <c r="J9" s="67"/>
      <c r="K9" s="67"/>
      <c r="L9" s="550"/>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2"/>
    </row>
    <row r="10" spans="1:47" s="6" customFormat="1" ht="18" customHeight="1">
      <c r="A10" s="608" t="s">
        <v>39</v>
      </c>
      <c r="B10" s="609"/>
      <c r="C10" s="609"/>
      <c r="D10" s="609"/>
      <c r="E10" s="609"/>
      <c r="F10" s="609"/>
      <c r="G10" s="609"/>
      <c r="H10" s="610"/>
      <c r="I10" s="79"/>
      <c r="J10" s="25" t="s">
        <v>79</v>
      </c>
      <c r="K10" s="63"/>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70"/>
    </row>
    <row r="11" spans="1:47" s="6" customFormat="1" ht="18" customHeight="1">
      <c r="A11" s="611"/>
      <c r="B11" s="612"/>
      <c r="C11" s="612"/>
      <c r="D11" s="612"/>
      <c r="E11" s="612"/>
      <c r="F11" s="612"/>
      <c r="G11" s="612"/>
      <c r="H11" s="613"/>
      <c r="I11" s="78"/>
      <c r="J11" s="10" t="s">
        <v>80</v>
      </c>
      <c r="K11" s="57"/>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71"/>
    </row>
    <row r="12" spans="1:47" s="6" customFormat="1" ht="5.25" customHeight="1">
      <c r="A12" s="11"/>
      <c r="B12" s="11"/>
      <c r="C12" s="11"/>
      <c r="D12" s="11"/>
      <c r="E12" s="11"/>
      <c r="F12" s="11"/>
      <c r="G12" s="11"/>
      <c r="H12" s="11"/>
      <c r="I12" s="25"/>
      <c r="J12" s="15"/>
      <c r="K12" s="63"/>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row>
    <row r="13" spans="1:47" s="6" customFormat="1" ht="20.25" customHeight="1">
      <c r="A13" s="35" t="s">
        <v>81</v>
      </c>
      <c r="B13" s="21"/>
      <c r="C13" s="24"/>
      <c r="D13" s="24"/>
      <c r="E13" s="24"/>
      <c r="F13" s="24"/>
      <c r="G13" s="24"/>
      <c r="H13" s="24"/>
      <c r="I13" s="26"/>
      <c r="J13" s="10"/>
      <c r="K13" s="57"/>
      <c r="L13" s="56"/>
      <c r="M13" s="56"/>
      <c r="N13" s="56"/>
      <c r="O13" s="56"/>
      <c r="P13" s="56"/>
      <c r="Q13" s="56"/>
      <c r="R13" s="56"/>
      <c r="S13" s="56"/>
      <c r="T13" s="56"/>
      <c r="U13" s="56"/>
      <c r="V13" s="56"/>
      <c r="W13" s="539" t="s">
        <v>98</v>
      </c>
      <c r="X13" s="537"/>
      <c r="Y13" s="537"/>
      <c r="Z13" s="538"/>
      <c r="AA13" s="565" t="str">
        <f>IF(L5="","",VLOOKUP(L5,計算用!$A$2:$C$36,MATCH(AP30,計算用!$B$1:$C$1,0)+1,0))</f>
        <v/>
      </c>
      <c r="AB13" s="566"/>
      <c r="AC13" s="566"/>
      <c r="AD13" s="537" t="s">
        <v>74</v>
      </c>
      <c r="AE13" s="538"/>
      <c r="AF13" s="539" t="s">
        <v>45</v>
      </c>
      <c r="AG13" s="537"/>
      <c r="AH13" s="538"/>
      <c r="AI13" s="572">
        <f>ROUNDDOWN($J$87/1000,0)</f>
        <v>0</v>
      </c>
      <c r="AJ13" s="573"/>
      <c r="AK13" s="573"/>
      <c r="AL13" s="537" t="s">
        <v>74</v>
      </c>
      <c r="AM13" s="538"/>
    </row>
    <row r="14" spans="1:47" s="6" customFormat="1" ht="20.25" customHeight="1">
      <c r="A14" s="72" t="s">
        <v>128</v>
      </c>
      <c r="B14" s="49"/>
      <c r="C14" s="48"/>
      <c r="D14" s="48"/>
      <c r="E14" s="48"/>
      <c r="F14" s="48"/>
      <c r="G14" s="48"/>
      <c r="H14" s="597"/>
      <c r="I14" s="598"/>
      <c r="J14" s="599"/>
      <c r="K14" s="547" t="s">
        <v>244</v>
      </c>
      <c r="L14" s="548"/>
      <c r="M14" s="548"/>
      <c r="N14" s="548"/>
      <c r="O14" s="548"/>
      <c r="P14" s="548"/>
      <c r="Q14" s="548"/>
      <c r="R14" s="548"/>
      <c r="S14" s="548"/>
      <c r="T14" s="548"/>
      <c r="U14" s="548"/>
      <c r="V14" s="548"/>
      <c r="W14" s="548"/>
      <c r="X14" s="548"/>
      <c r="Y14" s="548"/>
      <c r="Z14" s="548"/>
      <c r="AA14" s="548"/>
      <c r="AB14" s="548"/>
      <c r="AC14" s="548"/>
      <c r="AD14" s="548"/>
      <c r="AE14" s="548"/>
      <c r="AF14" s="556" t="s">
        <v>232</v>
      </c>
      <c r="AG14" s="557"/>
      <c r="AH14" s="557"/>
      <c r="AI14" s="557"/>
      <c r="AJ14" s="557"/>
      <c r="AK14" s="557"/>
      <c r="AL14" s="557"/>
      <c r="AM14" s="558"/>
    </row>
    <row r="15" spans="1:47" s="6" customFormat="1" ht="30" customHeight="1">
      <c r="A15" s="73"/>
      <c r="B15" s="8"/>
      <c r="C15" s="574" t="s">
        <v>241</v>
      </c>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5"/>
      <c r="AT15" s="7"/>
    </row>
    <row r="16" spans="1:47" s="6" customFormat="1" ht="30" customHeight="1">
      <c r="A16" s="74"/>
      <c r="B16" s="50"/>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5"/>
      <c r="AT16" s="7"/>
    </row>
    <row r="17" spans="1:47" s="6" customFormat="1" ht="30" customHeight="1">
      <c r="A17" s="74"/>
      <c r="B17" s="50"/>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4"/>
      <c r="AL17" s="574"/>
      <c r="AM17" s="575"/>
      <c r="AT17" s="7"/>
    </row>
    <row r="18" spans="1:47" s="6" customFormat="1" ht="30" customHeight="1">
      <c r="A18" s="74"/>
      <c r="B18" s="50"/>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4"/>
      <c r="AL18" s="574"/>
      <c r="AM18" s="575"/>
      <c r="AT18" s="7"/>
    </row>
    <row r="19" spans="1:47" s="6" customFormat="1" ht="36.75" customHeight="1">
      <c r="A19" s="75"/>
      <c r="B19" s="27"/>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7"/>
      <c r="AT19" s="7"/>
    </row>
    <row r="20" spans="1:47" s="202" customFormat="1" ht="19.5" customHeight="1">
      <c r="A20" s="199" t="s">
        <v>245</v>
      </c>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1"/>
    </row>
    <row r="21" spans="1:47" s="202" customFormat="1" ht="18.75" customHeight="1">
      <c r="A21" s="203" t="s">
        <v>213</v>
      </c>
      <c r="B21" s="204"/>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6"/>
    </row>
    <row r="22" spans="1:47" s="202" customFormat="1" ht="18.75" customHeight="1">
      <c r="A22" s="207"/>
      <c r="B22" s="208"/>
      <c r="C22" s="209" t="s">
        <v>194</v>
      </c>
      <c r="D22" s="210"/>
      <c r="E22" s="210"/>
      <c r="F22" s="210"/>
      <c r="G22" s="210"/>
      <c r="H22" s="210"/>
      <c r="I22" s="210"/>
      <c r="J22" s="210"/>
      <c r="K22" s="210"/>
      <c r="L22" s="211"/>
      <c r="M22" s="211" t="s">
        <v>196</v>
      </c>
      <c r="N22" s="210"/>
      <c r="O22" s="212"/>
      <c r="P22" s="213"/>
      <c r="Q22" s="212"/>
      <c r="R22" s="212"/>
      <c r="S22" s="214"/>
      <c r="T22" s="211"/>
      <c r="U22" s="211" t="s">
        <v>195</v>
      </c>
      <c r="V22" s="211"/>
      <c r="W22" s="212"/>
      <c r="X22" s="213"/>
      <c r="Y22" s="213"/>
      <c r="Z22" s="213"/>
      <c r="AA22" s="213" t="s">
        <v>197</v>
      </c>
      <c r="AB22" s="213"/>
      <c r="AC22" s="215"/>
      <c r="AD22" s="215"/>
      <c r="AE22" s="215"/>
      <c r="AF22" s="215"/>
      <c r="AG22" s="216"/>
      <c r="AH22" s="216"/>
      <c r="AI22" s="213"/>
      <c r="AJ22" s="205"/>
      <c r="AK22" s="205"/>
      <c r="AL22" s="205"/>
      <c r="AM22" s="206"/>
    </row>
    <row r="23" spans="1:47" s="202" customFormat="1" ht="18.75" customHeight="1">
      <c r="A23" s="207"/>
      <c r="B23" s="217"/>
      <c r="C23" s="218" t="s">
        <v>198</v>
      </c>
      <c r="D23" s="219"/>
      <c r="E23" s="219"/>
      <c r="F23" s="219"/>
      <c r="G23" s="219"/>
      <c r="H23" s="219"/>
      <c r="I23" s="219"/>
      <c r="J23" s="219"/>
      <c r="K23" s="220"/>
      <c r="L23" s="218" t="s">
        <v>199</v>
      </c>
      <c r="M23" s="220"/>
      <c r="N23" s="218"/>
      <c r="O23" s="219"/>
      <c r="P23" s="219"/>
      <c r="Q23" s="219"/>
      <c r="R23" s="219"/>
      <c r="S23" s="219"/>
      <c r="T23" s="218"/>
      <c r="U23" s="218"/>
      <c r="V23" s="221" t="s">
        <v>200</v>
      </c>
      <c r="W23" s="218"/>
      <c r="X23" s="218"/>
      <c r="Y23" s="221"/>
      <c r="Z23" s="218"/>
      <c r="AA23" s="218"/>
      <c r="AB23" s="218"/>
      <c r="AC23" s="221"/>
      <c r="AD23" s="221"/>
      <c r="AE23" s="221"/>
      <c r="AF23" s="221"/>
      <c r="AG23" s="221"/>
      <c r="AH23" s="221"/>
      <c r="AI23" s="221"/>
      <c r="AJ23" s="221"/>
      <c r="AK23" s="221"/>
      <c r="AL23" s="221"/>
      <c r="AM23" s="222"/>
    </row>
    <row r="24" spans="1:47" s="202" customFormat="1" ht="18.75" customHeight="1">
      <c r="A24" s="223" t="s">
        <v>201</v>
      </c>
      <c r="B24" s="215"/>
      <c r="C24" s="224"/>
      <c r="D24" s="224"/>
      <c r="E24" s="225"/>
      <c r="F24" s="224"/>
      <c r="G24" s="224"/>
      <c r="H24" s="224"/>
      <c r="I24" s="224"/>
      <c r="J24" s="226"/>
      <c r="K24" s="226"/>
      <c r="L24" s="226"/>
      <c r="M24" s="226"/>
      <c r="N24" s="226"/>
      <c r="O24" s="227"/>
      <c r="P24" s="204"/>
      <c r="Q24" s="204"/>
      <c r="R24" s="204"/>
      <c r="S24" s="228"/>
      <c r="T24" s="229"/>
      <c r="U24" s="228"/>
      <c r="V24" s="228"/>
      <c r="W24" s="228"/>
      <c r="X24" s="228"/>
      <c r="Y24" s="230"/>
      <c r="Z24" s="230"/>
      <c r="AA24" s="230"/>
      <c r="AB24" s="230"/>
      <c r="AC24" s="228"/>
      <c r="AD24" s="228"/>
      <c r="AE24" s="228"/>
      <c r="AF24" s="228"/>
      <c r="AG24" s="228"/>
      <c r="AH24" s="228"/>
      <c r="AI24" s="231"/>
      <c r="AJ24" s="231"/>
      <c r="AK24" s="231"/>
      <c r="AL24" s="231"/>
      <c r="AM24" s="232"/>
    </row>
    <row r="25" spans="1:47" s="202" customFormat="1" ht="18.75" customHeight="1">
      <c r="A25" s="233"/>
      <c r="B25" s="234"/>
      <c r="C25" s="235" t="s">
        <v>202</v>
      </c>
      <c r="D25" s="236"/>
      <c r="E25" s="235"/>
      <c r="F25" s="236"/>
      <c r="G25" s="236"/>
      <c r="H25" s="236"/>
      <c r="I25" s="236"/>
      <c r="J25" s="237"/>
      <c r="K25" s="238"/>
      <c r="L25" s="238"/>
      <c r="M25" s="237" t="s">
        <v>205</v>
      </c>
      <c r="N25" s="238"/>
      <c r="O25" s="239"/>
      <c r="P25" s="240"/>
      <c r="Q25" s="240"/>
      <c r="R25" s="240"/>
      <c r="S25" s="241"/>
      <c r="T25" s="242"/>
      <c r="U25" s="242"/>
      <c r="V25" s="242"/>
      <c r="W25" s="242"/>
      <c r="X25" s="242" t="s">
        <v>204</v>
      </c>
      <c r="Y25" s="243"/>
      <c r="Z25" s="243"/>
      <c r="AA25" s="243"/>
      <c r="AB25" s="243"/>
      <c r="AC25" s="242"/>
      <c r="AD25" s="242"/>
      <c r="AE25" s="242" t="s">
        <v>203</v>
      </c>
      <c r="AF25" s="242"/>
      <c r="AG25" s="242"/>
      <c r="AH25" s="242"/>
      <c r="AI25" s="244"/>
      <c r="AJ25" s="244"/>
      <c r="AK25" s="244"/>
      <c r="AL25" s="244"/>
      <c r="AM25" s="245"/>
    </row>
    <row r="26" spans="1:47" s="202" customFormat="1" ht="18.75" customHeight="1">
      <c r="A26" s="246" t="s">
        <v>206</v>
      </c>
      <c r="B26" s="247"/>
      <c r="C26" s="248"/>
      <c r="D26" s="248"/>
      <c r="E26" s="221"/>
      <c r="F26" s="248"/>
      <c r="G26" s="248"/>
      <c r="H26" s="248"/>
      <c r="I26" s="248"/>
      <c r="J26" s="249"/>
      <c r="K26" s="249"/>
      <c r="L26" s="249"/>
      <c r="M26" s="249"/>
      <c r="N26" s="249"/>
      <c r="O26" s="250"/>
      <c r="P26" s="251"/>
      <c r="Q26" s="251"/>
      <c r="R26" s="251"/>
      <c r="S26" s="252"/>
      <c r="T26" s="253"/>
      <c r="U26" s="253"/>
      <c r="V26" s="253"/>
      <c r="W26" s="253"/>
      <c r="X26" s="253"/>
      <c r="Y26" s="254"/>
      <c r="Z26" s="254"/>
      <c r="AA26" s="254"/>
      <c r="AB26" s="254"/>
      <c r="AC26" s="253"/>
      <c r="AD26" s="253"/>
      <c r="AE26" s="253"/>
      <c r="AF26" s="253"/>
      <c r="AG26" s="253"/>
      <c r="AH26" s="252"/>
      <c r="AI26" s="255"/>
      <c r="AJ26" s="255"/>
      <c r="AK26" s="255"/>
      <c r="AL26" s="255"/>
      <c r="AM26" s="256"/>
      <c r="AR26" s="257"/>
      <c r="AS26" s="257"/>
      <c r="AT26" s="257"/>
      <c r="AU26" s="257"/>
    </row>
    <row r="27" spans="1:47" s="202" customFormat="1" ht="18.75" customHeight="1">
      <c r="A27" s="258"/>
      <c r="B27" s="203"/>
      <c r="C27" s="209" t="s">
        <v>207</v>
      </c>
      <c r="D27" s="224"/>
      <c r="E27" s="225"/>
      <c r="F27" s="224"/>
      <c r="G27" s="224"/>
      <c r="H27" s="224"/>
      <c r="I27" s="224"/>
      <c r="J27" s="226"/>
      <c r="K27" s="226"/>
      <c r="L27" s="226"/>
      <c r="M27" s="226"/>
      <c r="N27" s="226"/>
      <c r="O27" s="259"/>
      <c r="P27" s="211" t="s">
        <v>208</v>
      </c>
      <c r="Q27" s="204"/>
      <c r="R27" s="204"/>
      <c r="S27" s="216"/>
      <c r="T27" s="216"/>
      <c r="U27" s="216"/>
      <c r="V27" s="216"/>
      <c r="W27" s="216"/>
      <c r="X27" s="216"/>
      <c r="Y27" s="224"/>
      <c r="Z27" s="224"/>
      <c r="AA27" s="224"/>
      <c r="AB27" s="224"/>
      <c r="AC27" s="216" t="s">
        <v>209</v>
      </c>
      <c r="AD27" s="216"/>
      <c r="AE27" s="216"/>
      <c r="AF27" s="216"/>
      <c r="AG27" s="216"/>
      <c r="AH27" s="226"/>
      <c r="AI27" s="260"/>
      <c r="AJ27" s="260"/>
      <c r="AK27" s="260"/>
      <c r="AL27" s="260"/>
      <c r="AM27" s="261"/>
      <c r="AU27" s="257"/>
    </row>
    <row r="28" spans="1:47" s="202" customFormat="1" ht="18.75" customHeight="1">
      <c r="A28" s="262"/>
      <c r="B28" s="263"/>
      <c r="C28" s="264" t="s">
        <v>210</v>
      </c>
      <c r="D28" s="254"/>
      <c r="E28" s="265"/>
      <c r="F28" s="254"/>
      <c r="G28" s="254"/>
      <c r="H28" s="254"/>
      <c r="I28" s="254"/>
      <c r="J28" s="252"/>
      <c r="K28" s="252"/>
      <c r="L28" s="252"/>
      <c r="M28" s="252"/>
      <c r="N28" s="252"/>
      <c r="O28" s="266"/>
      <c r="P28" s="267" t="s">
        <v>211</v>
      </c>
      <c r="Q28" s="268"/>
      <c r="R28" s="268"/>
      <c r="S28" s="253"/>
      <c r="T28" s="253"/>
      <c r="U28" s="253"/>
      <c r="V28" s="253"/>
      <c r="W28" s="253"/>
      <c r="X28" s="253"/>
      <c r="Y28" s="254"/>
      <c r="Z28" s="254"/>
      <c r="AA28" s="254"/>
      <c r="AB28" s="254"/>
      <c r="AC28" s="253"/>
      <c r="AD28" s="253"/>
      <c r="AE28" s="253"/>
      <c r="AF28" s="253"/>
      <c r="AG28" s="253"/>
      <c r="AH28" s="252"/>
      <c r="AI28" s="255"/>
      <c r="AJ28" s="255"/>
      <c r="AK28" s="255"/>
      <c r="AL28" s="255"/>
      <c r="AM28" s="256"/>
      <c r="AU28" s="257"/>
    </row>
    <row r="29" spans="1:47" s="202" customFormat="1" ht="18" customHeight="1">
      <c r="A29" s="203" t="s">
        <v>212</v>
      </c>
      <c r="B29" s="269"/>
      <c r="C29" s="230"/>
      <c r="D29" s="230"/>
      <c r="E29" s="270"/>
      <c r="F29" s="230"/>
      <c r="G29" s="230"/>
      <c r="H29" s="230"/>
      <c r="I29" s="230"/>
      <c r="J29" s="228"/>
      <c r="K29" s="228"/>
      <c r="L29" s="228"/>
      <c r="M29" s="228"/>
      <c r="N29" s="228"/>
      <c r="O29" s="271"/>
      <c r="P29" s="272"/>
      <c r="Q29" s="272"/>
      <c r="R29" s="272"/>
      <c r="S29" s="228"/>
      <c r="T29" s="229"/>
      <c r="U29" s="229"/>
      <c r="V29" s="229"/>
      <c r="W29" s="229"/>
      <c r="X29" s="229"/>
      <c r="Y29" s="229"/>
      <c r="Z29" s="229"/>
      <c r="AA29" s="229"/>
      <c r="AB29" s="229"/>
      <c r="AC29" s="229"/>
      <c r="AD29" s="229"/>
      <c r="AE29" s="229"/>
      <c r="AF29" s="229"/>
      <c r="AG29" s="229"/>
      <c r="AH29" s="228"/>
      <c r="AI29" s="231"/>
      <c r="AJ29" s="231"/>
      <c r="AK29" s="231"/>
      <c r="AL29" s="231"/>
      <c r="AM29" s="232"/>
      <c r="AP29" s="569" t="s">
        <v>73</v>
      </c>
      <c r="AQ29" s="570"/>
      <c r="AR29" s="570"/>
      <c r="AS29" s="570"/>
      <c r="AT29" s="570"/>
      <c r="AU29" s="571"/>
    </row>
    <row r="30" spans="1:47" s="202" customFormat="1" ht="18.75" customHeight="1">
      <c r="A30" s="273"/>
      <c r="B30" s="217"/>
      <c r="C30" s="218" t="s">
        <v>214</v>
      </c>
      <c r="D30" s="274"/>
      <c r="E30" s="274"/>
      <c r="F30" s="274"/>
      <c r="G30" s="274"/>
      <c r="H30" s="274"/>
      <c r="I30" s="274"/>
      <c r="J30" s="274"/>
      <c r="K30" s="274"/>
      <c r="L30" s="274"/>
      <c r="M30" s="274"/>
      <c r="N30" s="274"/>
      <c r="O30" s="249"/>
      <c r="P30" s="275"/>
      <c r="Q30" s="249"/>
      <c r="R30" s="249"/>
      <c r="S30" s="276"/>
      <c r="T30" s="251"/>
      <c r="U30" s="251"/>
      <c r="V30" s="251"/>
      <c r="W30" s="249"/>
      <c r="X30" s="277"/>
      <c r="Y30" s="277"/>
      <c r="Z30" s="277"/>
      <c r="AA30" s="275"/>
      <c r="AB30" s="275"/>
      <c r="AC30" s="247"/>
      <c r="AD30" s="247"/>
      <c r="AE30" s="247"/>
      <c r="AF30" s="247"/>
      <c r="AG30" s="277"/>
      <c r="AH30" s="277"/>
      <c r="AI30" s="275"/>
      <c r="AJ30" s="275"/>
      <c r="AK30" s="274"/>
      <c r="AL30" s="274"/>
      <c r="AM30" s="222"/>
      <c r="AP30" s="562" t="s">
        <v>251</v>
      </c>
      <c r="AQ30" s="563"/>
      <c r="AR30" s="563"/>
      <c r="AS30" s="563"/>
      <c r="AT30" s="563"/>
      <c r="AU30" s="564"/>
    </row>
    <row r="31" spans="1:47" s="202" customFormat="1" ht="18.75" customHeight="1">
      <c r="A31" s="203" t="s">
        <v>215</v>
      </c>
      <c r="B31" s="200"/>
      <c r="C31" s="278"/>
      <c r="D31" s="200"/>
      <c r="E31" s="200"/>
      <c r="F31" s="200"/>
      <c r="G31" s="200"/>
      <c r="H31" s="200"/>
      <c r="I31" s="200"/>
      <c r="J31" s="200"/>
      <c r="K31" s="200"/>
      <c r="L31" s="200"/>
      <c r="M31" s="200"/>
      <c r="N31" s="200"/>
      <c r="O31" s="228"/>
      <c r="P31" s="237"/>
      <c r="Q31" s="228"/>
      <c r="R31" s="228"/>
      <c r="S31" s="235"/>
      <c r="T31" s="272"/>
      <c r="U31" s="272"/>
      <c r="V31" s="272"/>
      <c r="W31" s="228"/>
      <c r="X31" s="229"/>
      <c r="Y31" s="229"/>
      <c r="Z31" s="229"/>
      <c r="AA31" s="237"/>
      <c r="AB31" s="237"/>
      <c r="AC31" s="269"/>
      <c r="AD31" s="269"/>
      <c r="AE31" s="269"/>
      <c r="AF31" s="269"/>
      <c r="AG31" s="229"/>
      <c r="AH31" s="229"/>
      <c r="AI31" s="237"/>
      <c r="AJ31" s="237"/>
      <c r="AK31" s="200"/>
      <c r="AL31" s="200"/>
      <c r="AM31" s="201"/>
      <c r="AP31" s="247"/>
      <c r="AQ31" s="247"/>
      <c r="AR31" s="247"/>
      <c r="AS31" s="247"/>
      <c r="AT31" s="247"/>
      <c r="AU31" s="247"/>
    </row>
    <row r="32" spans="1:47" s="180" customFormat="1" ht="18.75" customHeight="1">
      <c r="A32" s="279"/>
      <c r="B32" s="273"/>
      <c r="C32" s="218" t="s">
        <v>216</v>
      </c>
      <c r="D32" s="248"/>
      <c r="E32" s="221"/>
      <c r="F32" s="248"/>
      <c r="G32" s="248"/>
      <c r="H32" s="248"/>
      <c r="I32" s="248"/>
      <c r="J32" s="249"/>
      <c r="K32" s="249"/>
      <c r="L32" s="249"/>
      <c r="M32" s="249"/>
      <c r="N32" s="249"/>
      <c r="O32" s="250"/>
      <c r="P32" s="220"/>
      <c r="Q32" s="280"/>
      <c r="R32" s="280"/>
      <c r="S32" s="275" t="s">
        <v>217</v>
      </c>
      <c r="T32" s="277"/>
      <c r="U32" s="249"/>
      <c r="V32" s="249"/>
      <c r="W32" s="249"/>
      <c r="X32" s="249"/>
      <c r="Y32" s="248"/>
      <c r="Z32" s="248"/>
      <c r="AA32" s="248"/>
      <c r="AB32" s="248"/>
      <c r="AC32" s="218"/>
      <c r="AD32" s="249"/>
      <c r="AE32" s="249"/>
      <c r="AF32" s="249"/>
      <c r="AG32" s="249"/>
      <c r="AH32" s="249"/>
      <c r="AI32" s="281"/>
      <c r="AJ32" s="281"/>
      <c r="AK32" s="281"/>
      <c r="AL32" s="281"/>
      <c r="AM32" s="282"/>
    </row>
    <row r="33" spans="1:46" s="180" customFormat="1" ht="18.75" customHeight="1">
      <c r="A33" s="283"/>
      <c r="B33" s="263"/>
      <c r="C33" s="264" t="s">
        <v>218</v>
      </c>
      <c r="D33" s="254"/>
      <c r="E33" s="265"/>
      <c r="F33" s="254"/>
      <c r="G33" s="254"/>
      <c r="H33" s="254"/>
      <c r="I33" s="254"/>
      <c r="J33" s="252"/>
      <c r="K33" s="252"/>
      <c r="L33" s="252"/>
      <c r="M33" s="252"/>
      <c r="N33" s="252"/>
      <c r="O33" s="266"/>
      <c r="P33" s="267"/>
      <c r="Q33" s="284"/>
      <c r="R33" s="284"/>
      <c r="S33" s="252"/>
      <c r="T33" s="253"/>
      <c r="U33" s="252"/>
      <c r="V33" s="252"/>
      <c r="W33" s="252"/>
      <c r="X33" s="252"/>
      <c r="Y33" s="254"/>
      <c r="Z33" s="254"/>
      <c r="AA33" s="254"/>
      <c r="AB33" s="254"/>
      <c r="AC33" s="264"/>
      <c r="AD33" s="252"/>
      <c r="AE33" s="252"/>
      <c r="AF33" s="252"/>
      <c r="AG33" s="252"/>
      <c r="AH33" s="252"/>
      <c r="AI33" s="255"/>
      <c r="AJ33" s="255"/>
      <c r="AK33" s="255"/>
      <c r="AL33" s="255"/>
      <c r="AM33" s="256"/>
    </row>
    <row r="34" spans="1:46" s="180" customFormat="1" ht="18.75" customHeight="1">
      <c r="A34" s="203" t="s">
        <v>219</v>
      </c>
      <c r="B34" s="269"/>
      <c r="C34" s="230"/>
      <c r="D34" s="230"/>
      <c r="E34" s="270"/>
      <c r="F34" s="230"/>
      <c r="G34" s="230"/>
      <c r="H34" s="230"/>
      <c r="I34" s="230"/>
      <c r="J34" s="228"/>
      <c r="K34" s="228"/>
      <c r="L34" s="228"/>
      <c r="M34" s="228"/>
      <c r="N34" s="228"/>
      <c r="O34" s="271"/>
      <c r="P34" s="272"/>
      <c r="Q34" s="272"/>
      <c r="R34" s="272"/>
      <c r="S34" s="228"/>
      <c r="T34" s="229"/>
      <c r="U34" s="229"/>
      <c r="V34" s="229"/>
      <c r="W34" s="229"/>
      <c r="X34" s="229"/>
      <c r="Y34" s="229"/>
      <c r="Z34" s="229"/>
      <c r="AA34" s="229"/>
      <c r="AB34" s="229"/>
      <c r="AC34" s="229"/>
      <c r="AD34" s="229"/>
      <c r="AE34" s="229"/>
      <c r="AF34" s="229"/>
      <c r="AG34" s="229"/>
      <c r="AH34" s="228"/>
      <c r="AI34" s="231"/>
      <c r="AJ34" s="231"/>
      <c r="AK34" s="231"/>
      <c r="AL34" s="231"/>
      <c r="AM34" s="232"/>
    </row>
    <row r="35" spans="1:46" s="180" customFormat="1" ht="18.75" customHeight="1">
      <c r="A35" s="285"/>
      <c r="B35" s="559" t="s">
        <v>220</v>
      </c>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560"/>
      <c r="AM35" s="561"/>
    </row>
    <row r="36" spans="1:46" s="180" customFormat="1" ht="18.75" customHeight="1">
      <c r="A36" s="203" t="s">
        <v>246</v>
      </c>
      <c r="B36" s="269"/>
      <c r="C36" s="230"/>
      <c r="D36" s="230"/>
      <c r="E36" s="270"/>
      <c r="F36" s="230"/>
      <c r="G36" s="230"/>
      <c r="H36" s="230"/>
      <c r="I36" s="230"/>
      <c r="J36" s="228"/>
      <c r="K36" s="228"/>
      <c r="L36" s="228"/>
      <c r="M36" s="228"/>
      <c r="N36" s="228"/>
      <c r="O36" s="271"/>
      <c r="P36" s="272"/>
      <c r="Q36" s="272"/>
      <c r="R36" s="272"/>
      <c r="S36" s="228"/>
      <c r="T36" s="229"/>
      <c r="U36" s="229"/>
      <c r="V36" s="229"/>
      <c r="W36" s="229"/>
      <c r="X36" s="229"/>
      <c r="Y36" s="229"/>
      <c r="Z36" s="229"/>
      <c r="AA36" s="229"/>
      <c r="AB36" s="229"/>
      <c r="AC36" s="229"/>
      <c r="AD36" s="229"/>
      <c r="AE36" s="229"/>
      <c r="AF36" s="229"/>
      <c r="AG36" s="229"/>
      <c r="AH36" s="228"/>
      <c r="AI36" s="231"/>
      <c r="AJ36" s="231"/>
      <c r="AK36" s="231"/>
      <c r="AL36" s="231"/>
      <c r="AM36" s="232"/>
    </row>
    <row r="37" spans="1:46" s="180" customFormat="1" ht="18.75" customHeight="1">
      <c r="A37" s="203" t="s">
        <v>247</v>
      </c>
      <c r="B37" s="269"/>
      <c r="C37" s="230"/>
      <c r="D37" s="230"/>
      <c r="E37" s="270"/>
      <c r="F37" s="230"/>
      <c r="G37" s="230"/>
      <c r="H37" s="230"/>
      <c r="I37" s="230"/>
      <c r="J37" s="228"/>
      <c r="K37" s="228"/>
      <c r="L37" s="228"/>
      <c r="M37" s="228"/>
      <c r="N37" s="228"/>
      <c r="O37" s="271"/>
      <c r="P37" s="272"/>
      <c r="Q37" s="272"/>
      <c r="R37" s="272"/>
      <c r="S37" s="228"/>
      <c r="T37" s="229"/>
      <c r="U37" s="229"/>
      <c r="V37" s="229"/>
      <c r="W37" s="229"/>
      <c r="X37" s="229"/>
      <c r="Y37" s="229"/>
      <c r="Z37" s="229"/>
      <c r="AA37" s="229"/>
      <c r="AB37" s="229"/>
      <c r="AC37" s="229"/>
      <c r="AD37" s="229"/>
      <c r="AE37" s="229"/>
      <c r="AF37" s="229"/>
      <c r="AG37" s="229"/>
      <c r="AH37" s="228"/>
      <c r="AI37" s="231"/>
      <c r="AJ37" s="231"/>
      <c r="AK37" s="231"/>
      <c r="AL37" s="231"/>
      <c r="AM37" s="232"/>
    </row>
    <row r="38" spans="1:46" s="180" customFormat="1" ht="18.75" customHeight="1">
      <c r="A38" s="273"/>
      <c r="B38" s="217"/>
      <c r="C38" s="218" t="s">
        <v>222</v>
      </c>
      <c r="D38" s="219"/>
      <c r="E38" s="219"/>
      <c r="F38" s="219"/>
      <c r="G38" s="219"/>
      <c r="H38" s="219"/>
      <c r="I38" s="219"/>
      <c r="J38" s="219"/>
      <c r="K38" s="218" t="s">
        <v>223</v>
      </c>
      <c r="L38" s="219"/>
      <c r="M38" s="219"/>
      <c r="N38" s="219"/>
      <c r="O38" s="286"/>
      <c r="P38" s="275"/>
      <c r="Q38" s="286"/>
      <c r="R38" s="275" t="s">
        <v>224</v>
      </c>
      <c r="S38" s="276"/>
      <c r="T38" s="220"/>
      <c r="U38" s="220"/>
      <c r="V38" s="220"/>
      <c r="W38" s="286"/>
      <c r="X38" s="275"/>
      <c r="Y38" s="275" t="s">
        <v>225</v>
      </c>
      <c r="Z38" s="275"/>
      <c r="AA38" s="275"/>
      <c r="AB38" s="275"/>
      <c r="AC38" s="287"/>
      <c r="AD38" s="287"/>
      <c r="AE38" s="287"/>
      <c r="AF38" s="287"/>
      <c r="AG38" s="275"/>
      <c r="AH38" s="275"/>
      <c r="AI38" s="275"/>
      <c r="AJ38" s="275"/>
      <c r="AK38" s="274"/>
      <c r="AL38" s="274"/>
      <c r="AM38" s="222"/>
    </row>
    <row r="39" spans="1:46" s="180" customFormat="1" ht="18.75" customHeight="1">
      <c r="A39" s="203" t="s">
        <v>221</v>
      </c>
      <c r="B39" s="200"/>
      <c r="C39" s="278"/>
      <c r="D39" s="200"/>
      <c r="E39" s="200"/>
      <c r="F39" s="200"/>
      <c r="G39" s="200"/>
      <c r="H39" s="200"/>
      <c r="I39" s="200"/>
      <c r="J39" s="200"/>
      <c r="K39" s="200"/>
      <c r="L39" s="200"/>
      <c r="M39" s="200"/>
      <c r="N39" s="200"/>
      <c r="O39" s="228"/>
      <c r="P39" s="237"/>
      <c r="Q39" s="228"/>
      <c r="R39" s="228"/>
      <c r="S39" s="235"/>
      <c r="T39" s="272"/>
      <c r="U39" s="272"/>
      <c r="V39" s="272"/>
      <c r="W39" s="228"/>
      <c r="X39" s="229"/>
      <c r="Y39" s="229"/>
      <c r="Z39" s="229"/>
      <c r="AA39" s="237"/>
      <c r="AB39" s="237"/>
      <c r="AC39" s="269"/>
      <c r="AD39" s="269"/>
      <c r="AE39" s="269"/>
      <c r="AF39" s="269"/>
      <c r="AG39" s="229"/>
      <c r="AH39" s="229"/>
      <c r="AI39" s="237"/>
      <c r="AJ39" s="237"/>
      <c r="AK39" s="200"/>
      <c r="AL39" s="200"/>
      <c r="AM39" s="201"/>
    </row>
    <row r="40" spans="1:46" s="202" customFormat="1" ht="18" customHeight="1">
      <c r="A40" s="279"/>
      <c r="B40" s="273"/>
      <c r="C40" s="218" t="s">
        <v>226</v>
      </c>
      <c r="D40" s="218"/>
      <c r="E40" s="218"/>
      <c r="F40" s="218"/>
      <c r="G40" s="218"/>
      <c r="H40" s="218"/>
      <c r="I40" s="218"/>
      <c r="J40" s="275"/>
      <c r="K40" s="275"/>
      <c r="L40" s="275"/>
      <c r="M40" s="275" t="s">
        <v>227</v>
      </c>
      <c r="N40" s="275"/>
      <c r="O40" s="288"/>
      <c r="P40" s="218"/>
      <c r="Q40" s="218"/>
      <c r="R40" s="218"/>
      <c r="S40" s="275"/>
      <c r="T40" s="275"/>
      <c r="U40" s="275"/>
      <c r="V40" s="275"/>
      <c r="W40" s="275"/>
      <c r="X40" s="275" t="s">
        <v>228</v>
      </c>
      <c r="Y40" s="218"/>
      <c r="Z40" s="218"/>
      <c r="AA40" s="218"/>
      <c r="AB40" s="218"/>
      <c r="AC40" s="218"/>
      <c r="AD40" s="275"/>
      <c r="AE40" s="275"/>
      <c r="AF40" s="275"/>
      <c r="AG40" s="275"/>
      <c r="AH40" s="275"/>
      <c r="AI40" s="289"/>
      <c r="AJ40" s="289"/>
      <c r="AK40" s="289"/>
      <c r="AL40" s="289"/>
      <c r="AM40" s="290"/>
    </row>
    <row r="41" spans="1:46" s="180" customFormat="1" ht="20.45" customHeight="1">
      <c r="A41" s="283"/>
      <c r="B41" s="263"/>
      <c r="C41" s="264" t="s">
        <v>229</v>
      </c>
      <c r="D41" s="264"/>
      <c r="E41" s="264"/>
      <c r="F41" s="264"/>
      <c r="G41" s="264"/>
      <c r="H41" s="264"/>
      <c r="I41" s="264"/>
      <c r="J41" s="242"/>
      <c r="K41" s="242"/>
      <c r="L41" s="242"/>
      <c r="M41" s="242" t="s">
        <v>230</v>
      </c>
      <c r="N41" s="242"/>
      <c r="O41" s="291"/>
      <c r="P41" s="264"/>
      <c r="Q41" s="264"/>
      <c r="R41" s="264"/>
      <c r="S41" s="242"/>
      <c r="T41" s="242"/>
      <c r="U41" s="242"/>
      <c r="V41" s="242"/>
      <c r="W41" s="242"/>
      <c r="X41" s="242"/>
      <c r="Y41" s="264"/>
      <c r="Z41" s="264"/>
      <c r="AA41" s="264"/>
      <c r="AB41" s="264"/>
      <c r="AC41" s="264"/>
      <c r="AD41" s="242"/>
      <c r="AE41" s="242"/>
      <c r="AF41" s="242"/>
      <c r="AG41" s="242"/>
      <c r="AH41" s="242"/>
      <c r="AI41" s="244"/>
      <c r="AJ41" s="244"/>
      <c r="AK41" s="244"/>
      <c r="AL41" s="244"/>
      <c r="AM41" s="292"/>
    </row>
    <row r="42" spans="1:46" ht="4.5" customHeight="1">
      <c r="A42" s="36"/>
      <c r="B42" s="11"/>
      <c r="C42" s="29"/>
      <c r="D42" s="11"/>
      <c r="E42" s="12"/>
      <c r="F42" s="11"/>
      <c r="G42" s="11"/>
      <c r="H42" s="11"/>
      <c r="I42" s="11"/>
      <c r="J42" s="13"/>
      <c r="K42" s="13"/>
      <c r="L42" s="13"/>
      <c r="M42" s="13"/>
      <c r="N42" s="13"/>
      <c r="O42" s="14"/>
      <c r="P42" s="30"/>
      <c r="Q42" s="36"/>
      <c r="R42" s="36"/>
      <c r="S42" s="13"/>
      <c r="T42" s="15"/>
      <c r="U42" s="13"/>
      <c r="V42" s="13"/>
      <c r="W42" s="13"/>
      <c r="X42" s="13"/>
      <c r="Y42" s="11"/>
      <c r="Z42" s="11"/>
      <c r="AA42" s="11"/>
      <c r="AB42" s="11"/>
      <c r="AC42" s="29"/>
      <c r="AD42" s="13"/>
      <c r="AE42" s="13"/>
      <c r="AF42" s="13"/>
      <c r="AG42" s="13"/>
      <c r="AH42" s="13"/>
      <c r="AI42" s="20"/>
      <c r="AJ42" s="20"/>
      <c r="AK42" s="20"/>
      <c r="AL42" s="20"/>
      <c r="AM42" s="13"/>
    </row>
    <row r="43" spans="1:46" ht="18.75" customHeight="1">
      <c r="A43" s="37" t="s">
        <v>109</v>
      </c>
      <c r="B43" s="24"/>
      <c r="C43" s="23"/>
      <c r="D43" s="24"/>
      <c r="E43" s="16"/>
      <c r="F43" s="24"/>
      <c r="G43" s="24"/>
      <c r="H43" s="24"/>
      <c r="I43" s="24"/>
      <c r="J43" s="9"/>
      <c r="K43" s="9"/>
      <c r="L43" s="9"/>
      <c r="M43" s="9"/>
      <c r="N43" s="9"/>
      <c r="O43" s="31"/>
      <c r="P43" s="22"/>
      <c r="Q43" s="32"/>
      <c r="R43" s="32"/>
      <c r="S43" s="9"/>
      <c r="T43" s="10"/>
      <c r="U43" s="9"/>
      <c r="V43" s="9"/>
      <c r="W43" s="539" t="s">
        <v>98</v>
      </c>
      <c r="X43" s="537"/>
      <c r="Y43" s="537"/>
      <c r="Z43" s="538"/>
      <c r="AA43" s="565" t="str">
        <f>IF(L5&lt;&gt;0,IFERROR((VLOOKUP(L5,計算用!A2:D36,4,FALSE)),""),"")</f>
        <v/>
      </c>
      <c r="AB43" s="566"/>
      <c r="AC43" s="566"/>
      <c r="AD43" s="537" t="s">
        <v>74</v>
      </c>
      <c r="AE43" s="538"/>
      <c r="AF43" s="539" t="s">
        <v>45</v>
      </c>
      <c r="AG43" s="537"/>
      <c r="AH43" s="538"/>
      <c r="AI43" s="572">
        <f>ROUNDDOWN($J$95/1000,0)</f>
        <v>0</v>
      </c>
      <c r="AJ43" s="573"/>
      <c r="AK43" s="573"/>
      <c r="AL43" s="537" t="s">
        <v>74</v>
      </c>
      <c r="AM43" s="538"/>
    </row>
    <row r="44" spans="1:46" ht="22.5" customHeight="1">
      <c r="A44" s="72" t="s">
        <v>128</v>
      </c>
      <c r="B44" s="49"/>
      <c r="C44" s="48"/>
      <c r="D44" s="48"/>
      <c r="E44" s="48"/>
      <c r="F44" s="48"/>
      <c r="G44" s="48"/>
      <c r="H44" s="597"/>
      <c r="I44" s="598"/>
      <c r="J44" s="599"/>
      <c r="K44" s="591" t="s">
        <v>106</v>
      </c>
      <c r="L44" s="592"/>
      <c r="M44" s="592"/>
      <c r="N44" s="592"/>
      <c r="O44" s="592"/>
      <c r="P44" s="592"/>
      <c r="Q44" s="592"/>
      <c r="R44" s="592"/>
      <c r="S44" s="592"/>
      <c r="T44" s="592"/>
      <c r="U44" s="592"/>
      <c r="V44" s="592"/>
      <c r="W44" s="592"/>
      <c r="X44" s="592"/>
      <c r="Y44" s="592"/>
      <c r="Z44" s="592"/>
      <c r="AA44" s="592"/>
      <c r="AB44" s="592"/>
      <c r="AC44" s="592"/>
      <c r="AD44" s="592"/>
      <c r="AE44" s="592"/>
      <c r="AF44" s="556" t="s">
        <v>231</v>
      </c>
      <c r="AG44" s="557"/>
      <c r="AH44" s="557"/>
      <c r="AI44" s="557"/>
      <c r="AJ44" s="557"/>
      <c r="AK44" s="557"/>
      <c r="AL44" s="557"/>
      <c r="AM44" s="558"/>
    </row>
    <row r="45" spans="1:46" s="180" customFormat="1" ht="22.5" customHeight="1">
      <c r="A45" s="258"/>
      <c r="B45" s="251"/>
      <c r="C45" s="593" t="s">
        <v>248</v>
      </c>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3"/>
      <c r="AL45" s="593"/>
      <c r="AM45" s="594"/>
    </row>
    <row r="46" spans="1:46" s="180" customFormat="1" ht="21" customHeight="1">
      <c r="A46" s="293"/>
      <c r="B46" s="274"/>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6"/>
    </row>
    <row r="47" spans="1:46" s="6" customFormat="1" ht="19.5" customHeight="1">
      <c r="A47" s="47" t="s">
        <v>40</v>
      </c>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9"/>
      <c r="AT47" s="7"/>
    </row>
    <row r="48" spans="1:46" s="202" customFormat="1" ht="18.75" customHeight="1">
      <c r="A48" s="203" t="s">
        <v>235</v>
      </c>
      <c r="B48" s="294"/>
      <c r="C48" s="294"/>
      <c r="D48" s="294"/>
      <c r="E48" s="294"/>
      <c r="F48" s="294"/>
      <c r="G48" s="294"/>
      <c r="H48" s="294"/>
      <c r="I48" s="294"/>
      <c r="J48" s="294"/>
      <c r="K48" s="294"/>
      <c r="L48" s="294"/>
      <c r="M48" s="294"/>
      <c r="N48" s="294"/>
      <c r="O48" s="294"/>
      <c r="P48" s="294"/>
      <c r="Q48" s="294"/>
      <c r="R48" s="294"/>
      <c r="S48" s="295"/>
      <c r="T48" s="295"/>
      <c r="U48" s="295"/>
      <c r="V48" s="295"/>
      <c r="W48" s="295"/>
      <c r="X48" s="295"/>
      <c r="Y48" s="295"/>
      <c r="Z48" s="295"/>
      <c r="AA48" s="295"/>
      <c r="AB48" s="295"/>
      <c r="AC48" s="295"/>
      <c r="AD48" s="295"/>
      <c r="AE48" s="295"/>
      <c r="AF48" s="295"/>
      <c r="AG48" s="295"/>
      <c r="AH48" s="295"/>
      <c r="AI48" s="295"/>
      <c r="AJ48" s="295"/>
      <c r="AK48" s="295"/>
      <c r="AL48" s="295"/>
      <c r="AM48" s="296"/>
    </row>
    <row r="49" spans="1:39" s="202" customFormat="1" ht="18.75" customHeight="1">
      <c r="A49" s="297"/>
      <c r="B49" s="208"/>
      <c r="C49" s="209" t="s">
        <v>194</v>
      </c>
      <c r="D49" s="210"/>
      <c r="E49" s="210"/>
      <c r="F49" s="210"/>
      <c r="G49" s="210"/>
      <c r="H49" s="210"/>
      <c r="I49" s="210"/>
      <c r="J49" s="210"/>
      <c r="K49" s="210"/>
      <c r="L49" s="210"/>
      <c r="M49" s="210"/>
      <c r="N49" s="210"/>
      <c r="O49" s="212"/>
      <c r="P49" s="213" t="s">
        <v>223</v>
      </c>
      <c r="Q49" s="212"/>
      <c r="R49" s="212"/>
      <c r="S49" s="214"/>
      <c r="T49" s="211"/>
      <c r="U49" s="211"/>
      <c r="V49" s="211"/>
      <c r="W49" s="212"/>
      <c r="X49" s="213" t="s">
        <v>224</v>
      </c>
      <c r="Y49" s="213"/>
      <c r="Z49" s="213"/>
      <c r="AA49" s="213"/>
      <c r="AB49" s="213"/>
      <c r="AC49" s="298"/>
      <c r="AD49" s="298"/>
      <c r="AE49" s="214" t="s">
        <v>233</v>
      </c>
      <c r="AF49" s="214"/>
      <c r="AG49" s="299"/>
      <c r="AH49" s="213"/>
      <c r="AI49" s="213"/>
      <c r="AJ49" s="213"/>
      <c r="AK49" s="210"/>
      <c r="AL49" s="210"/>
      <c r="AM49" s="206"/>
    </row>
    <row r="50" spans="1:39" s="180" customFormat="1" ht="18.75" customHeight="1">
      <c r="A50" s="233"/>
      <c r="B50" s="263"/>
      <c r="C50" s="264" t="s">
        <v>234</v>
      </c>
      <c r="D50" s="264"/>
      <c r="E50" s="264"/>
      <c r="F50" s="264"/>
      <c r="G50" s="264"/>
      <c r="H50" s="264"/>
      <c r="I50" s="264"/>
      <c r="J50" s="241"/>
      <c r="K50" s="241"/>
      <c r="L50" s="241"/>
      <c r="M50" s="241"/>
      <c r="N50" s="241"/>
      <c r="O50" s="264"/>
      <c r="P50" s="267"/>
      <c r="Q50" s="267"/>
      <c r="R50" s="267"/>
      <c r="S50" s="241"/>
      <c r="T50" s="242"/>
      <c r="U50" s="241"/>
      <c r="V50" s="241"/>
      <c r="W50" s="241"/>
      <c r="X50" s="241"/>
      <c r="Y50" s="241"/>
      <c r="Z50" s="241"/>
      <c r="AA50" s="241"/>
      <c r="AB50" s="241"/>
      <c r="AC50" s="241"/>
      <c r="AD50" s="241"/>
      <c r="AE50" s="241"/>
      <c r="AF50" s="241"/>
      <c r="AG50" s="241"/>
      <c r="AH50" s="241"/>
      <c r="AI50" s="241"/>
      <c r="AJ50" s="241"/>
      <c r="AK50" s="241"/>
      <c r="AL50" s="241"/>
      <c r="AM50" s="256"/>
    </row>
    <row r="51" spans="1:39" ht="6"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row>
    <row r="52" spans="1:39" ht="18" customHeight="1">
      <c r="A52" s="190" t="s">
        <v>41</v>
      </c>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row>
    <row r="53" spans="1:39" ht="18" customHeight="1">
      <c r="A53" s="28" t="s">
        <v>49</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row>
    <row r="54" spans="1:39" ht="18" customHeight="1">
      <c r="A54" s="584" t="s">
        <v>107</v>
      </c>
      <c r="B54" s="585"/>
      <c r="C54" s="585"/>
      <c r="D54" s="586"/>
      <c r="E54" s="587" t="s">
        <v>42</v>
      </c>
      <c r="F54" s="588"/>
      <c r="G54" s="588"/>
      <c r="H54" s="588"/>
      <c r="I54" s="589"/>
      <c r="J54" s="587" t="s">
        <v>48</v>
      </c>
      <c r="K54" s="588"/>
      <c r="L54" s="588"/>
      <c r="M54" s="588"/>
      <c r="N54" s="588"/>
      <c r="O54" s="590" t="s">
        <v>43</v>
      </c>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590"/>
    </row>
    <row r="55" spans="1:39" ht="9.75" customHeight="1">
      <c r="A55" s="489" t="s">
        <v>186</v>
      </c>
      <c r="B55" s="490"/>
      <c r="C55" s="490"/>
      <c r="D55" s="491"/>
      <c r="E55" s="498"/>
      <c r="F55" s="499"/>
      <c r="G55" s="499"/>
      <c r="H55" s="499"/>
      <c r="I55" s="500"/>
      <c r="J55" s="501"/>
      <c r="K55" s="502"/>
      <c r="L55" s="502"/>
      <c r="M55" s="502"/>
      <c r="N55" s="502"/>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3"/>
      <c r="AL55" s="503"/>
      <c r="AM55" s="503"/>
    </row>
    <row r="56" spans="1:39" ht="9.75" customHeight="1">
      <c r="A56" s="492"/>
      <c r="B56" s="493"/>
      <c r="C56" s="493"/>
      <c r="D56" s="494"/>
      <c r="E56" s="480"/>
      <c r="F56" s="481"/>
      <c r="G56" s="481"/>
      <c r="H56" s="481"/>
      <c r="I56" s="482"/>
      <c r="J56" s="477"/>
      <c r="K56" s="478"/>
      <c r="L56" s="478"/>
      <c r="M56" s="478"/>
      <c r="N56" s="478"/>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row>
    <row r="57" spans="1:39" ht="9.75" customHeight="1">
      <c r="A57" s="492"/>
      <c r="B57" s="493"/>
      <c r="C57" s="493"/>
      <c r="D57" s="494"/>
      <c r="E57" s="480"/>
      <c r="F57" s="481"/>
      <c r="G57" s="481"/>
      <c r="H57" s="481"/>
      <c r="I57" s="482"/>
      <c r="J57" s="477"/>
      <c r="K57" s="478"/>
      <c r="L57" s="478"/>
      <c r="M57" s="478"/>
      <c r="N57" s="478"/>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row>
    <row r="58" spans="1:39" ht="9.75" customHeight="1">
      <c r="A58" s="492"/>
      <c r="B58" s="493"/>
      <c r="C58" s="493"/>
      <c r="D58" s="494"/>
      <c r="E58" s="531"/>
      <c r="F58" s="532"/>
      <c r="G58" s="532"/>
      <c r="H58" s="532"/>
      <c r="I58" s="533"/>
      <c r="J58" s="534"/>
      <c r="K58" s="535"/>
      <c r="L58" s="535"/>
      <c r="M58" s="535"/>
      <c r="N58" s="535"/>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M58" s="536"/>
    </row>
    <row r="59" spans="1:39" ht="9.75" customHeight="1">
      <c r="A59" s="489" t="s">
        <v>187</v>
      </c>
      <c r="B59" s="490"/>
      <c r="C59" s="490"/>
      <c r="D59" s="491"/>
      <c r="E59" s="498"/>
      <c r="F59" s="499"/>
      <c r="G59" s="499"/>
      <c r="H59" s="499"/>
      <c r="I59" s="500"/>
      <c r="J59" s="501"/>
      <c r="K59" s="502"/>
      <c r="L59" s="502"/>
      <c r="M59" s="502"/>
      <c r="N59" s="502"/>
      <c r="O59" s="503"/>
      <c r="P59" s="503"/>
      <c r="Q59" s="503"/>
      <c r="R59" s="503"/>
      <c r="S59" s="503"/>
      <c r="T59" s="503"/>
      <c r="U59" s="503"/>
      <c r="V59" s="503"/>
      <c r="W59" s="503"/>
      <c r="X59" s="503"/>
      <c r="Y59" s="503"/>
      <c r="Z59" s="503"/>
      <c r="AA59" s="503"/>
      <c r="AB59" s="503"/>
      <c r="AC59" s="503"/>
      <c r="AD59" s="503"/>
      <c r="AE59" s="503"/>
      <c r="AF59" s="503"/>
      <c r="AG59" s="503"/>
      <c r="AH59" s="503"/>
      <c r="AI59" s="503"/>
      <c r="AJ59" s="503"/>
      <c r="AK59" s="503"/>
      <c r="AL59" s="503"/>
      <c r="AM59" s="503"/>
    </row>
    <row r="60" spans="1:39" ht="9.75" customHeight="1">
      <c r="A60" s="492"/>
      <c r="B60" s="493"/>
      <c r="C60" s="493"/>
      <c r="D60" s="494"/>
      <c r="E60" s="480"/>
      <c r="F60" s="481"/>
      <c r="G60" s="481"/>
      <c r="H60" s="481"/>
      <c r="I60" s="482"/>
      <c r="J60" s="477"/>
      <c r="K60" s="478"/>
      <c r="L60" s="478"/>
      <c r="M60" s="478"/>
      <c r="N60" s="478"/>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479"/>
      <c r="AL60" s="479"/>
      <c r="AM60" s="479"/>
    </row>
    <row r="61" spans="1:39" ht="9.75" customHeight="1">
      <c r="A61" s="492"/>
      <c r="B61" s="493"/>
      <c r="C61" s="493"/>
      <c r="D61" s="494"/>
      <c r="E61" s="480"/>
      <c r="F61" s="481"/>
      <c r="G61" s="481"/>
      <c r="H61" s="481"/>
      <c r="I61" s="482"/>
      <c r="J61" s="477"/>
      <c r="K61" s="478"/>
      <c r="L61" s="478"/>
      <c r="M61" s="478"/>
      <c r="N61" s="478"/>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row>
    <row r="62" spans="1:39" ht="9.75" customHeight="1">
      <c r="A62" s="495"/>
      <c r="B62" s="496"/>
      <c r="C62" s="496"/>
      <c r="D62" s="497"/>
      <c r="E62" s="483"/>
      <c r="F62" s="484"/>
      <c r="G62" s="484"/>
      <c r="H62" s="484"/>
      <c r="I62" s="485"/>
      <c r="J62" s="486"/>
      <c r="K62" s="487"/>
      <c r="L62" s="487"/>
      <c r="M62" s="487"/>
      <c r="N62" s="487"/>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row>
    <row r="63" spans="1:39" ht="9.75" customHeight="1">
      <c r="A63" s="492" t="s">
        <v>188</v>
      </c>
      <c r="B63" s="493"/>
      <c r="C63" s="493"/>
      <c r="D63" s="494"/>
      <c r="E63" s="525"/>
      <c r="F63" s="526"/>
      <c r="G63" s="526"/>
      <c r="H63" s="526"/>
      <c r="I63" s="527"/>
      <c r="J63" s="528"/>
      <c r="K63" s="529"/>
      <c r="L63" s="529"/>
      <c r="M63" s="529"/>
      <c r="N63" s="529"/>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row>
    <row r="64" spans="1:39" ht="9.75" customHeight="1">
      <c r="A64" s="492"/>
      <c r="B64" s="493"/>
      <c r="C64" s="493"/>
      <c r="D64" s="494"/>
      <c r="E64" s="480"/>
      <c r="F64" s="481"/>
      <c r="G64" s="481"/>
      <c r="H64" s="481"/>
      <c r="I64" s="482"/>
      <c r="J64" s="477"/>
      <c r="K64" s="478"/>
      <c r="L64" s="478"/>
      <c r="M64" s="478"/>
      <c r="N64" s="478"/>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row>
    <row r="65" spans="1:39" ht="9.75" customHeight="1">
      <c r="A65" s="492"/>
      <c r="B65" s="493"/>
      <c r="C65" s="493"/>
      <c r="D65" s="494"/>
      <c r="E65" s="480"/>
      <c r="F65" s="481"/>
      <c r="G65" s="481"/>
      <c r="H65" s="481"/>
      <c r="I65" s="482"/>
      <c r="J65" s="477"/>
      <c r="K65" s="478"/>
      <c r="L65" s="478"/>
      <c r="M65" s="478"/>
      <c r="N65" s="478"/>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row>
    <row r="66" spans="1:39" ht="9.75" customHeight="1">
      <c r="A66" s="492"/>
      <c r="B66" s="493"/>
      <c r="C66" s="493"/>
      <c r="D66" s="494"/>
      <c r="E66" s="531"/>
      <c r="F66" s="532"/>
      <c r="G66" s="532"/>
      <c r="H66" s="532"/>
      <c r="I66" s="533"/>
      <c r="J66" s="534"/>
      <c r="K66" s="535"/>
      <c r="L66" s="535"/>
      <c r="M66" s="535"/>
      <c r="N66" s="535"/>
      <c r="O66" s="536"/>
      <c r="P66" s="536"/>
      <c r="Q66" s="536"/>
      <c r="R66" s="536"/>
      <c r="S66" s="536"/>
      <c r="T66" s="536"/>
      <c r="U66" s="536"/>
      <c r="V66" s="536"/>
      <c r="W66" s="536"/>
      <c r="X66" s="536"/>
      <c r="Y66" s="536"/>
      <c r="Z66" s="536"/>
      <c r="AA66" s="536"/>
      <c r="AB66" s="536"/>
      <c r="AC66" s="536"/>
      <c r="AD66" s="536"/>
      <c r="AE66" s="536"/>
      <c r="AF66" s="536"/>
      <c r="AG66" s="536"/>
      <c r="AH66" s="536"/>
      <c r="AI66" s="536"/>
      <c r="AJ66" s="536"/>
      <c r="AK66" s="536"/>
      <c r="AL66" s="536"/>
      <c r="AM66" s="536"/>
    </row>
    <row r="67" spans="1:39" ht="9.75" customHeight="1">
      <c r="A67" s="489" t="s">
        <v>189</v>
      </c>
      <c r="B67" s="490"/>
      <c r="C67" s="490"/>
      <c r="D67" s="491"/>
      <c r="E67" s="498"/>
      <c r="F67" s="499"/>
      <c r="G67" s="499"/>
      <c r="H67" s="499"/>
      <c r="I67" s="500"/>
      <c r="J67" s="501"/>
      <c r="K67" s="502"/>
      <c r="L67" s="502"/>
      <c r="M67" s="502"/>
      <c r="N67" s="502"/>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row>
    <row r="68" spans="1:39" ht="9.75" customHeight="1">
      <c r="A68" s="492"/>
      <c r="B68" s="493"/>
      <c r="C68" s="493"/>
      <c r="D68" s="494"/>
      <c r="E68" s="480"/>
      <c r="F68" s="481"/>
      <c r="G68" s="481"/>
      <c r="H68" s="481"/>
      <c r="I68" s="482"/>
      <c r="J68" s="477"/>
      <c r="K68" s="478"/>
      <c r="L68" s="478"/>
      <c r="M68" s="478"/>
      <c r="N68" s="478"/>
      <c r="O68" s="479"/>
      <c r="P68" s="479"/>
      <c r="Q68" s="479"/>
      <c r="R68" s="479"/>
      <c r="S68" s="479"/>
      <c r="T68" s="479"/>
      <c r="U68" s="479"/>
      <c r="V68" s="479"/>
      <c r="W68" s="479"/>
      <c r="X68" s="479"/>
      <c r="Y68" s="479"/>
      <c r="Z68" s="479"/>
      <c r="AA68" s="479"/>
      <c r="AB68" s="479"/>
      <c r="AC68" s="479"/>
      <c r="AD68" s="479"/>
      <c r="AE68" s="479"/>
      <c r="AF68" s="479"/>
      <c r="AG68" s="479"/>
      <c r="AH68" s="479"/>
      <c r="AI68" s="479"/>
      <c r="AJ68" s="479"/>
      <c r="AK68" s="479"/>
      <c r="AL68" s="479"/>
      <c r="AM68" s="479"/>
    </row>
    <row r="69" spans="1:39" ht="9.75" customHeight="1">
      <c r="A69" s="492"/>
      <c r="B69" s="493"/>
      <c r="C69" s="493"/>
      <c r="D69" s="494"/>
      <c r="E69" s="480"/>
      <c r="F69" s="481"/>
      <c r="G69" s="481"/>
      <c r="H69" s="481"/>
      <c r="I69" s="482"/>
      <c r="J69" s="477"/>
      <c r="K69" s="478"/>
      <c r="L69" s="478"/>
      <c r="M69" s="478"/>
      <c r="N69" s="478"/>
      <c r="O69" s="479"/>
      <c r="P69" s="479"/>
      <c r="Q69" s="479"/>
      <c r="R69" s="479"/>
      <c r="S69" s="479"/>
      <c r="T69" s="479"/>
      <c r="U69" s="479"/>
      <c r="V69" s="479"/>
      <c r="W69" s="479"/>
      <c r="X69" s="479"/>
      <c r="Y69" s="479"/>
      <c r="Z69" s="479"/>
      <c r="AA69" s="479"/>
      <c r="AB69" s="479"/>
      <c r="AC69" s="479"/>
      <c r="AD69" s="479"/>
      <c r="AE69" s="479"/>
      <c r="AF69" s="479"/>
      <c r="AG69" s="479"/>
      <c r="AH69" s="479"/>
      <c r="AI69" s="479"/>
      <c r="AJ69" s="479"/>
      <c r="AK69" s="479"/>
      <c r="AL69" s="479"/>
      <c r="AM69" s="479"/>
    </row>
    <row r="70" spans="1:39" ht="9.75" customHeight="1">
      <c r="A70" s="495"/>
      <c r="B70" s="496"/>
      <c r="C70" s="496"/>
      <c r="D70" s="497"/>
      <c r="E70" s="483"/>
      <c r="F70" s="484"/>
      <c r="G70" s="484"/>
      <c r="H70" s="484"/>
      <c r="I70" s="485"/>
      <c r="J70" s="486"/>
      <c r="K70" s="487"/>
      <c r="L70" s="487"/>
      <c r="M70" s="487"/>
      <c r="N70" s="487"/>
      <c r="O70" s="488"/>
      <c r="P70" s="488"/>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row>
    <row r="71" spans="1:39" ht="9.75" customHeight="1">
      <c r="A71" s="489" t="s">
        <v>190</v>
      </c>
      <c r="B71" s="490"/>
      <c r="C71" s="490"/>
      <c r="D71" s="491"/>
      <c r="E71" s="498"/>
      <c r="F71" s="499"/>
      <c r="G71" s="499"/>
      <c r="H71" s="499"/>
      <c r="I71" s="500"/>
      <c r="J71" s="501"/>
      <c r="K71" s="502"/>
      <c r="L71" s="502"/>
      <c r="M71" s="502"/>
      <c r="N71" s="502"/>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503"/>
    </row>
    <row r="72" spans="1:39" ht="9.75" customHeight="1">
      <c r="A72" s="492"/>
      <c r="B72" s="493"/>
      <c r="C72" s="493"/>
      <c r="D72" s="494"/>
      <c r="E72" s="480"/>
      <c r="F72" s="481"/>
      <c r="G72" s="481"/>
      <c r="H72" s="481"/>
      <c r="I72" s="482"/>
      <c r="J72" s="477"/>
      <c r="K72" s="478"/>
      <c r="L72" s="478"/>
      <c r="M72" s="478"/>
      <c r="N72" s="478"/>
      <c r="O72" s="479"/>
      <c r="P72" s="479"/>
      <c r="Q72" s="479"/>
      <c r="R72" s="479"/>
      <c r="S72" s="479"/>
      <c r="T72" s="479"/>
      <c r="U72" s="479"/>
      <c r="V72" s="479"/>
      <c r="W72" s="479"/>
      <c r="X72" s="479"/>
      <c r="Y72" s="479"/>
      <c r="Z72" s="479"/>
      <c r="AA72" s="479"/>
      <c r="AB72" s="479"/>
      <c r="AC72" s="479"/>
      <c r="AD72" s="479"/>
      <c r="AE72" s="479"/>
      <c r="AF72" s="479"/>
      <c r="AG72" s="479"/>
      <c r="AH72" s="479"/>
      <c r="AI72" s="479"/>
      <c r="AJ72" s="479"/>
      <c r="AK72" s="479"/>
      <c r="AL72" s="479"/>
      <c r="AM72" s="479"/>
    </row>
    <row r="73" spans="1:39" ht="9.75" customHeight="1">
      <c r="A73" s="492"/>
      <c r="B73" s="493"/>
      <c r="C73" s="493"/>
      <c r="D73" s="494"/>
      <c r="E73" s="480"/>
      <c r="F73" s="481"/>
      <c r="G73" s="481"/>
      <c r="H73" s="481"/>
      <c r="I73" s="482"/>
      <c r="J73" s="477"/>
      <c r="K73" s="478"/>
      <c r="L73" s="478"/>
      <c r="M73" s="478"/>
      <c r="N73" s="478"/>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row>
    <row r="74" spans="1:39" ht="9.75" customHeight="1">
      <c r="A74" s="495"/>
      <c r="B74" s="496"/>
      <c r="C74" s="496"/>
      <c r="D74" s="497"/>
      <c r="E74" s="483"/>
      <c r="F74" s="484"/>
      <c r="G74" s="484"/>
      <c r="H74" s="484"/>
      <c r="I74" s="485"/>
      <c r="J74" s="486"/>
      <c r="K74" s="487"/>
      <c r="L74" s="487"/>
      <c r="M74" s="487"/>
      <c r="N74" s="487"/>
      <c r="O74" s="488"/>
      <c r="P74" s="488"/>
      <c r="Q74" s="488"/>
      <c r="R74" s="488"/>
      <c r="S74" s="488"/>
      <c r="T74" s="488"/>
      <c r="U74" s="488"/>
      <c r="V74" s="488"/>
      <c r="W74" s="488"/>
      <c r="X74" s="488"/>
      <c r="Y74" s="488"/>
      <c r="Z74" s="488"/>
      <c r="AA74" s="488"/>
      <c r="AB74" s="488"/>
      <c r="AC74" s="488"/>
      <c r="AD74" s="488"/>
      <c r="AE74" s="488"/>
      <c r="AF74" s="488"/>
      <c r="AG74" s="488"/>
      <c r="AH74" s="488"/>
      <c r="AI74" s="488"/>
      <c r="AJ74" s="488"/>
      <c r="AK74" s="488"/>
      <c r="AL74" s="488"/>
      <c r="AM74" s="488"/>
    </row>
    <row r="75" spans="1:39" ht="9.75" customHeight="1">
      <c r="A75" s="489" t="s">
        <v>191</v>
      </c>
      <c r="B75" s="490"/>
      <c r="C75" s="490"/>
      <c r="D75" s="491"/>
      <c r="E75" s="498"/>
      <c r="F75" s="499"/>
      <c r="G75" s="499"/>
      <c r="H75" s="499"/>
      <c r="I75" s="500"/>
      <c r="J75" s="501"/>
      <c r="K75" s="502"/>
      <c r="L75" s="502"/>
      <c r="M75" s="502"/>
      <c r="N75" s="502"/>
      <c r="O75" s="503"/>
      <c r="P75" s="503"/>
      <c r="Q75" s="503"/>
      <c r="R75" s="503"/>
      <c r="S75" s="503"/>
      <c r="T75" s="503"/>
      <c r="U75" s="503"/>
      <c r="V75" s="503"/>
      <c r="W75" s="503"/>
      <c r="X75" s="503"/>
      <c r="Y75" s="503"/>
      <c r="Z75" s="503"/>
      <c r="AA75" s="503"/>
      <c r="AB75" s="503"/>
      <c r="AC75" s="503"/>
      <c r="AD75" s="503"/>
      <c r="AE75" s="503"/>
      <c r="AF75" s="503"/>
      <c r="AG75" s="503"/>
      <c r="AH75" s="503"/>
      <c r="AI75" s="503"/>
      <c r="AJ75" s="503"/>
      <c r="AK75" s="503"/>
      <c r="AL75" s="503"/>
      <c r="AM75" s="503"/>
    </row>
    <row r="76" spans="1:39" ht="9.75" customHeight="1">
      <c r="A76" s="492"/>
      <c r="B76" s="493"/>
      <c r="C76" s="493"/>
      <c r="D76" s="494"/>
      <c r="E76" s="480"/>
      <c r="F76" s="481"/>
      <c r="G76" s="481"/>
      <c r="H76" s="481"/>
      <c r="I76" s="482"/>
      <c r="J76" s="477"/>
      <c r="K76" s="478"/>
      <c r="L76" s="478"/>
      <c r="M76" s="478"/>
      <c r="N76" s="478"/>
      <c r="O76" s="479"/>
      <c r="P76" s="479"/>
      <c r="Q76" s="479"/>
      <c r="R76" s="479"/>
      <c r="S76" s="479"/>
      <c r="T76" s="479"/>
      <c r="U76" s="479"/>
      <c r="V76" s="479"/>
      <c r="W76" s="479"/>
      <c r="X76" s="479"/>
      <c r="Y76" s="479"/>
      <c r="Z76" s="479"/>
      <c r="AA76" s="479"/>
      <c r="AB76" s="479"/>
      <c r="AC76" s="479"/>
      <c r="AD76" s="479"/>
      <c r="AE76" s="479"/>
      <c r="AF76" s="479"/>
      <c r="AG76" s="479"/>
      <c r="AH76" s="479"/>
      <c r="AI76" s="479"/>
      <c r="AJ76" s="479"/>
      <c r="AK76" s="479"/>
      <c r="AL76" s="479"/>
      <c r="AM76" s="479"/>
    </row>
    <row r="77" spans="1:39" ht="9.75" customHeight="1">
      <c r="A77" s="492"/>
      <c r="B77" s="493"/>
      <c r="C77" s="493"/>
      <c r="D77" s="494"/>
      <c r="E77" s="480"/>
      <c r="F77" s="481"/>
      <c r="G77" s="481"/>
      <c r="H77" s="481"/>
      <c r="I77" s="482"/>
      <c r="J77" s="477"/>
      <c r="K77" s="478"/>
      <c r="L77" s="478"/>
      <c r="M77" s="478"/>
      <c r="N77" s="478"/>
      <c r="O77" s="479"/>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79"/>
      <c r="AM77" s="479"/>
    </row>
    <row r="78" spans="1:39" ht="9.75" customHeight="1">
      <c r="A78" s="495"/>
      <c r="B78" s="496"/>
      <c r="C78" s="496"/>
      <c r="D78" s="497"/>
      <c r="E78" s="483"/>
      <c r="F78" s="484"/>
      <c r="G78" s="484"/>
      <c r="H78" s="484"/>
      <c r="I78" s="485"/>
      <c r="J78" s="486"/>
      <c r="K78" s="487"/>
      <c r="L78" s="487"/>
      <c r="M78" s="487"/>
      <c r="N78" s="487"/>
      <c r="O78" s="488"/>
      <c r="P78" s="488"/>
      <c r="Q78" s="488"/>
      <c r="R78" s="488"/>
      <c r="S78" s="488"/>
      <c r="T78" s="488"/>
      <c r="U78" s="488"/>
      <c r="V78" s="488"/>
      <c r="W78" s="488"/>
      <c r="X78" s="488"/>
      <c r="Y78" s="488"/>
      <c r="Z78" s="488"/>
      <c r="AA78" s="488"/>
      <c r="AB78" s="488"/>
      <c r="AC78" s="488"/>
      <c r="AD78" s="488"/>
      <c r="AE78" s="488"/>
      <c r="AF78" s="488"/>
      <c r="AG78" s="488"/>
      <c r="AH78" s="488"/>
      <c r="AI78" s="488"/>
      <c r="AJ78" s="488"/>
      <c r="AK78" s="488"/>
      <c r="AL78" s="488"/>
      <c r="AM78" s="488"/>
    </row>
    <row r="79" spans="1:39" ht="9.75" customHeight="1">
      <c r="A79" s="489" t="s">
        <v>192</v>
      </c>
      <c r="B79" s="490"/>
      <c r="C79" s="490"/>
      <c r="D79" s="491"/>
      <c r="E79" s="498"/>
      <c r="F79" s="499"/>
      <c r="G79" s="499"/>
      <c r="H79" s="499"/>
      <c r="I79" s="500"/>
      <c r="J79" s="501"/>
      <c r="K79" s="502"/>
      <c r="L79" s="502"/>
      <c r="M79" s="502"/>
      <c r="N79" s="502"/>
      <c r="O79" s="503"/>
      <c r="P79" s="503"/>
      <c r="Q79" s="503"/>
      <c r="R79" s="503"/>
      <c r="S79" s="503"/>
      <c r="T79" s="503"/>
      <c r="U79" s="503"/>
      <c r="V79" s="503"/>
      <c r="W79" s="503"/>
      <c r="X79" s="503"/>
      <c r="Y79" s="503"/>
      <c r="Z79" s="503"/>
      <c r="AA79" s="503"/>
      <c r="AB79" s="503"/>
      <c r="AC79" s="503"/>
      <c r="AD79" s="503"/>
      <c r="AE79" s="503"/>
      <c r="AF79" s="503"/>
      <c r="AG79" s="503"/>
      <c r="AH79" s="503"/>
      <c r="AI79" s="503"/>
      <c r="AJ79" s="503"/>
      <c r="AK79" s="503"/>
      <c r="AL79" s="503"/>
      <c r="AM79" s="503"/>
    </row>
    <row r="80" spans="1:39" ht="9.75" customHeight="1">
      <c r="A80" s="492"/>
      <c r="B80" s="493"/>
      <c r="C80" s="493"/>
      <c r="D80" s="494"/>
      <c r="E80" s="480"/>
      <c r="F80" s="481"/>
      <c r="G80" s="481"/>
      <c r="H80" s="481"/>
      <c r="I80" s="482"/>
      <c r="J80" s="477"/>
      <c r="K80" s="478"/>
      <c r="L80" s="478"/>
      <c r="M80" s="478"/>
      <c r="N80" s="478"/>
      <c r="O80" s="479"/>
      <c r="P80" s="479"/>
      <c r="Q80" s="479"/>
      <c r="R80" s="479"/>
      <c r="S80" s="479"/>
      <c r="T80" s="479"/>
      <c r="U80" s="479"/>
      <c r="V80" s="479"/>
      <c r="W80" s="479"/>
      <c r="X80" s="479"/>
      <c r="Y80" s="479"/>
      <c r="Z80" s="479"/>
      <c r="AA80" s="479"/>
      <c r="AB80" s="479"/>
      <c r="AC80" s="479"/>
      <c r="AD80" s="479"/>
      <c r="AE80" s="479"/>
      <c r="AF80" s="479"/>
      <c r="AG80" s="479"/>
      <c r="AH80" s="479"/>
      <c r="AI80" s="479"/>
      <c r="AJ80" s="479"/>
      <c r="AK80" s="479"/>
      <c r="AL80" s="479"/>
      <c r="AM80" s="479"/>
    </row>
    <row r="81" spans="1:39" ht="9.75" customHeight="1">
      <c r="A81" s="492"/>
      <c r="B81" s="493"/>
      <c r="C81" s="493"/>
      <c r="D81" s="494"/>
      <c r="E81" s="480"/>
      <c r="F81" s="481"/>
      <c r="G81" s="481"/>
      <c r="H81" s="481"/>
      <c r="I81" s="482"/>
      <c r="J81" s="477"/>
      <c r="K81" s="478"/>
      <c r="L81" s="478"/>
      <c r="M81" s="478"/>
      <c r="N81" s="478"/>
      <c r="O81" s="479"/>
      <c r="P81" s="479"/>
      <c r="Q81" s="479"/>
      <c r="R81" s="479"/>
      <c r="S81" s="479"/>
      <c r="T81" s="479"/>
      <c r="U81" s="479"/>
      <c r="V81" s="479"/>
      <c r="W81" s="479"/>
      <c r="X81" s="479"/>
      <c r="Y81" s="479"/>
      <c r="Z81" s="479"/>
      <c r="AA81" s="479"/>
      <c r="AB81" s="479"/>
      <c r="AC81" s="479"/>
      <c r="AD81" s="479"/>
      <c r="AE81" s="479"/>
      <c r="AF81" s="479"/>
      <c r="AG81" s="479"/>
      <c r="AH81" s="479"/>
      <c r="AI81" s="479"/>
      <c r="AJ81" s="479"/>
      <c r="AK81" s="479"/>
      <c r="AL81" s="479"/>
      <c r="AM81" s="479"/>
    </row>
    <row r="82" spans="1:39" ht="9.75" customHeight="1">
      <c r="A82" s="495"/>
      <c r="B82" s="496"/>
      <c r="C82" s="496"/>
      <c r="D82" s="497"/>
      <c r="E82" s="483"/>
      <c r="F82" s="484"/>
      <c r="G82" s="484"/>
      <c r="H82" s="484"/>
      <c r="I82" s="485"/>
      <c r="J82" s="486"/>
      <c r="K82" s="487"/>
      <c r="L82" s="487"/>
      <c r="M82" s="487"/>
      <c r="N82" s="487"/>
      <c r="O82" s="488"/>
      <c r="P82" s="488"/>
      <c r="Q82" s="488"/>
      <c r="R82" s="488"/>
      <c r="S82" s="488"/>
      <c r="T82" s="488"/>
      <c r="U82" s="488"/>
      <c r="V82" s="488"/>
      <c r="W82" s="488"/>
      <c r="X82" s="488"/>
      <c r="Y82" s="488"/>
      <c r="Z82" s="488"/>
      <c r="AA82" s="488"/>
      <c r="AB82" s="488"/>
      <c r="AC82" s="488"/>
      <c r="AD82" s="488"/>
      <c r="AE82" s="488"/>
      <c r="AF82" s="488"/>
      <c r="AG82" s="488"/>
      <c r="AH82" s="488"/>
      <c r="AI82" s="488"/>
      <c r="AJ82" s="488"/>
      <c r="AK82" s="488"/>
      <c r="AL82" s="488"/>
      <c r="AM82" s="488"/>
    </row>
    <row r="83" spans="1:39" ht="9.75" customHeight="1">
      <c r="A83" s="489" t="s">
        <v>193</v>
      </c>
      <c r="B83" s="490"/>
      <c r="C83" s="490"/>
      <c r="D83" s="491"/>
      <c r="E83" s="498"/>
      <c r="F83" s="499"/>
      <c r="G83" s="499"/>
      <c r="H83" s="499"/>
      <c r="I83" s="500"/>
      <c r="J83" s="501"/>
      <c r="K83" s="502"/>
      <c r="L83" s="502"/>
      <c r="M83" s="502"/>
      <c r="N83" s="502"/>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503"/>
    </row>
    <row r="84" spans="1:39" ht="9.75" customHeight="1">
      <c r="A84" s="492"/>
      <c r="B84" s="493"/>
      <c r="C84" s="493"/>
      <c r="D84" s="494"/>
      <c r="E84" s="480"/>
      <c r="F84" s="481"/>
      <c r="G84" s="481"/>
      <c r="H84" s="481"/>
      <c r="I84" s="482"/>
      <c r="J84" s="477"/>
      <c r="K84" s="478"/>
      <c r="L84" s="478"/>
      <c r="M84" s="478"/>
      <c r="N84" s="478"/>
      <c r="O84" s="479"/>
      <c r="P84" s="479"/>
      <c r="Q84" s="479"/>
      <c r="R84" s="479"/>
      <c r="S84" s="479"/>
      <c r="T84" s="479"/>
      <c r="U84" s="479"/>
      <c r="V84" s="479"/>
      <c r="W84" s="479"/>
      <c r="X84" s="479"/>
      <c r="Y84" s="479"/>
      <c r="Z84" s="479"/>
      <c r="AA84" s="479"/>
      <c r="AB84" s="479"/>
      <c r="AC84" s="479"/>
      <c r="AD84" s="479"/>
      <c r="AE84" s="479"/>
      <c r="AF84" s="479"/>
      <c r="AG84" s="479"/>
      <c r="AH84" s="479"/>
      <c r="AI84" s="479"/>
      <c r="AJ84" s="479"/>
      <c r="AK84" s="479"/>
      <c r="AL84" s="479"/>
      <c r="AM84" s="479"/>
    </row>
    <row r="85" spans="1:39" ht="9.75" customHeight="1">
      <c r="A85" s="492"/>
      <c r="B85" s="493"/>
      <c r="C85" s="493"/>
      <c r="D85" s="494"/>
      <c r="E85" s="480"/>
      <c r="F85" s="481"/>
      <c r="G85" s="481"/>
      <c r="H85" s="481"/>
      <c r="I85" s="482"/>
      <c r="J85" s="477"/>
      <c r="K85" s="478"/>
      <c r="L85" s="478"/>
      <c r="M85" s="478"/>
      <c r="N85" s="478"/>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479"/>
      <c r="AM85" s="479"/>
    </row>
    <row r="86" spans="1:39" ht="9.75" customHeight="1" thickBot="1">
      <c r="A86" s="522"/>
      <c r="B86" s="523"/>
      <c r="C86" s="523"/>
      <c r="D86" s="524"/>
      <c r="E86" s="516"/>
      <c r="F86" s="517"/>
      <c r="G86" s="517"/>
      <c r="H86" s="517"/>
      <c r="I86" s="518"/>
      <c r="J86" s="519"/>
      <c r="K86" s="520"/>
      <c r="L86" s="520"/>
      <c r="M86" s="520"/>
      <c r="N86" s="520"/>
      <c r="O86" s="521"/>
      <c r="P86" s="521"/>
      <c r="Q86" s="521"/>
      <c r="R86" s="521"/>
      <c r="S86" s="521"/>
      <c r="T86" s="521"/>
      <c r="U86" s="521"/>
      <c r="V86" s="521"/>
      <c r="W86" s="521"/>
      <c r="X86" s="521"/>
      <c r="Y86" s="521"/>
      <c r="Z86" s="521"/>
      <c r="AA86" s="521"/>
      <c r="AB86" s="521"/>
      <c r="AC86" s="521"/>
      <c r="AD86" s="521"/>
      <c r="AE86" s="521"/>
      <c r="AF86" s="521"/>
      <c r="AG86" s="521"/>
      <c r="AH86" s="521"/>
      <c r="AI86" s="521"/>
      <c r="AJ86" s="521"/>
      <c r="AK86" s="521"/>
      <c r="AL86" s="521"/>
      <c r="AM86" s="521"/>
    </row>
    <row r="87" spans="1:39" ht="22.5" customHeight="1" thickTop="1">
      <c r="A87" s="495" t="s">
        <v>118</v>
      </c>
      <c r="B87" s="496"/>
      <c r="C87" s="496"/>
      <c r="D87" s="497"/>
      <c r="E87" s="578"/>
      <c r="F87" s="579"/>
      <c r="G87" s="579"/>
      <c r="H87" s="579"/>
      <c r="I87" s="580"/>
      <c r="J87" s="603">
        <f>SUM(J55:N86)</f>
        <v>0</v>
      </c>
      <c r="K87" s="604"/>
      <c r="L87" s="604"/>
      <c r="M87" s="604"/>
      <c r="N87" s="604"/>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3"/>
      <c r="AL87" s="583"/>
      <c r="AM87" s="583"/>
    </row>
    <row r="88" spans="1:39" ht="2.25" customHeight="1">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row>
    <row r="89" spans="1:39" ht="18" customHeight="1">
      <c r="A89" s="37" t="s">
        <v>44</v>
      </c>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row>
    <row r="90" spans="1:39" ht="18" customHeight="1">
      <c r="A90" s="584" t="s">
        <v>46</v>
      </c>
      <c r="B90" s="585"/>
      <c r="C90" s="585"/>
      <c r="D90" s="586"/>
      <c r="E90" s="587" t="s">
        <v>42</v>
      </c>
      <c r="F90" s="588"/>
      <c r="G90" s="588"/>
      <c r="H90" s="588"/>
      <c r="I90" s="589"/>
      <c r="J90" s="587" t="s">
        <v>48</v>
      </c>
      <c r="K90" s="588"/>
      <c r="L90" s="588"/>
      <c r="M90" s="588"/>
      <c r="N90" s="588"/>
      <c r="O90" s="590" t="s">
        <v>43</v>
      </c>
      <c r="P90" s="590"/>
      <c r="Q90" s="590"/>
      <c r="R90" s="590"/>
      <c r="S90" s="590"/>
      <c r="T90" s="590"/>
      <c r="U90" s="590"/>
      <c r="V90" s="590"/>
      <c r="W90" s="590"/>
      <c r="X90" s="590"/>
      <c r="Y90" s="590"/>
      <c r="Z90" s="590"/>
      <c r="AA90" s="590"/>
      <c r="AB90" s="590"/>
      <c r="AC90" s="590"/>
      <c r="AD90" s="590"/>
      <c r="AE90" s="590"/>
      <c r="AF90" s="590"/>
      <c r="AG90" s="590"/>
      <c r="AH90" s="590"/>
      <c r="AI90" s="590"/>
      <c r="AJ90" s="590"/>
      <c r="AK90" s="590"/>
      <c r="AL90" s="590"/>
      <c r="AM90" s="590"/>
    </row>
    <row r="91" spans="1:39" ht="9.75" customHeight="1">
      <c r="A91" s="507" t="s">
        <v>47</v>
      </c>
      <c r="B91" s="508"/>
      <c r="C91" s="508"/>
      <c r="D91" s="509"/>
      <c r="E91" s="498"/>
      <c r="F91" s="499"/>
      <c r="G91" s="499"/>
      <c r="H91" s="499"/>
      <c r="I91" s="500"/>
      <c r="J91" s="501"/>
      <c r="K91" s="502"/>
      <c r="L91" s="502"/>
      <c r="M91" s="502"/>
      <c r="N91" s="502"/>
      <c r="O91" s="503"/>
      <c r="P91" s="503"/>
      <c r="Q91" s="503"/>
      <c r="R91" s="503"/>
      <c r="S91" s="503"/>
      <c r="T91" s="503"/>
      <c r="U91" s="503"/>
      <c r="V91" s="503"/>
      <c r="W91" s="503"/>
      <c r="X91" s="503"/>
      <c r="Y91" s="503"/>
      <c r="Z91" s="503"/>
      <c r="AA91" s="503"/>
      <c r="AB91" s="503"/>
      <c r="AC91" s="503"/>
      <c r="AD91" s="503"/>
      <c r="AE91" s="503"/>
      <c r="AF91" s="503"/>
      <c r="AG91" s="503"/>
      <c r="AH91" s="503"/>
      <c r="AI91" s="503"/>
      <c r="AJ91" s="503"/>
      <c r="AK91" s="503"/>
      <c r="AL91" s="503"/>
      <c r="AM91" s="503"/>
    </row>
    <row r="92" spans="1:39" ht="9.75" customHeight="1">
      <c r="A92" s="510"/>
      <c r="B92" s="511"/>
      <c r="C92" s="511"/>
      <c r="D92" s="512"/>
      <c r="E92" s="480"/>
      <c r="F92" s="481"/>
      <c r="G92" s="481"/>
      <c r="H92" s="481"/>
      <c r="I92" s="482"/>
      <c r="J92" s="477"/>
      <c r="K92" s="478"/>
      <c r="L92" s="478"/>
      <c r="M92" s="478"/>
      <c r="N92" s="478"/>
      <c r="O92" s="479"/>
      <c r="P92" s="479"/>
      <c r="Q92" s="479"/>
      <c r="R92" s="479"/>
      <c r="S92" s="479"/>
      <c r="T92" s="479"/>
      <c r="U92" s="479"/>
      <c r="V92" s="479"/>
      <c r="W92" s="479"/>
      <c r="X92" s="479"/>
      <c r="Y92" s="479"/>
      <c r="Z92" s="479"/>
      <c r="AA92" s="479"/>
      <c r="AB92" s="479"/>
      <c r="AC92" s="479"/>
      <c r="AD92" s="479"/>
      <c r="AE92" s="479"/>
      <c r="AF92" s="479"/>
      <c r="AG92" s="479"/>
      <c r="AH92" s="479"/>
      <c r="AI92" s="479"/>
      <c r="AJ92" s="479"/>
      <c r="AK92" s="479"/>
      <c r="AL92" s="479"/>
      <c r="AM92" s="479"/>
    </row>
    <row r="93" spans="1:39" ht="9.75" customHeight="1">
      <c r="A93" s="510"/>
      <c r="B93" s="511"/>
      <c r="C93" s="511"/>
      <c r="D93" s="512"/>
      <c r="E93" s="480"/>
      <c r="F93" s="481"/>
      <c r="G93" s="481"/>
      <c r="H93" s="481"/>
      <c r="I93" s="482"/>
      <c r="J93" s="477"/>
      <c r="K93" s="478"/>
      <c r="L93" s="478"/>
      <c r="M93" s="478"/>
      <c r="N93" s="478"/>
      <c r="O93" s="479"/>
      <c r="P93" s="479"/>
      <c r="Q93" s="479"/>
      <c r="R93" s="479"/>
      <c r="S93" s="479"/>
      <c r="T93" s="479"/>
      <c r="U93" s="479"/>
      <c r="V93" s="479"/>
      <c r="W93" s="479"/>
      <c r="X93" s="479"/>
      <c r="Y93" s="479"/>
      <c r="Z93" s="479"/>
      <c r="AA93" s="479"/>
      <c r="AB93" s="479"/>
      <c r="AC93" s="479"/>
      <c r="AD93" s="479"/>
      <c r="AE93" s="479"/>
      <c r="AF93" s="479"/>
      <c r="AG93" s="479"/>
      <c r="AH93" s="479"/>
      <c r="AI93" s="479"/>
      <c r="AJ93" s="479"/>
      <c r="AK93" s="479"/>
      <c r="AL93" s="479"/>
      <c r="AM93" s="479"/>
    </row>
    <row r="94" spans="1:39" ht="9.75" customHeight="1" thickBot="1">
      <c r="A94" s="513"/>
      <c r="B94" s="514"/>
      <c r="C94" s="514"/>
      <c r="D94" s="515"/>
      <c r="E94" s="516"/>
      <c r="F94" s="517"/>
      <c r="G94" s="517"/>
      <c r="H94" s="517"/>
      <c r="I94" s="518"/>
      <c r="J94" s="519"/>
      <c r="K94" s="520"/>
      <c r="L94" s="520"/>
      <c r="M94" s="520"/>
      <c r="N94" s="520"/>
      <c r="O94" s="521"/>
      <c r="P94" s="521"/>
      <c r="Q94" s="521"/>
      <c r="R94" s="521"/>
      <c r="S94" s="521"/>
      <c r="T94" s="521"/>
      <c r="U94" s="521"/>
      <c r="V94" s="521"/>
      <c r="W94" s="521"/>
      <c r="X94" s="521"/>
      <c r="Y94" s="521"/>
      <c r="Z94" s="521"/>
      <c r="AA94" s="521"/>
      <c r="AB94" s="521"/>
      <c r="AC94" s="521"/>
      <c r="AD94" s="521"/>
      <c r="AE94" s="521"/>
      <c r="AF94" s="521"/>
      <c r="AG94" s="521"/>
      <c r="AH94" s="521"/>
      <c r="AI94" s="521"/>
      <c r="AJ94" s="521"/>
      <c r="AK94" s="521"/>
      <c r="AL94" s="521"/>
      <c r="AM94" s="521"/>
    </row>
    <row r="95" spans="1:39" ht="22.5" customHeight="1" thickTop="1">
      <c r="A95" s="495" t="s">
        <v>96</v>
      </c>
      <c r="B95" s="496"/>
      <c r="C95" s="496"/>
      <c r="D95" s="497"/>
      <c r="E95" s="578"/>
      <c r="F95" s="579"/>
      <c r="G95" s="579"/>
      <c r="H95" s="579"/>
      <c r="I95" s="580"/>
      <c r="J95" s="581">
        <f>SUM(J91:N94)</f>
        <v>0</v>
      </c>
      <c r="K95" s="582"/>
      <c r="L95" s="582"/>
      <c r="M95" s="582"/>
      <c r="N95" s="582"/>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3"/>
      <c r="AL95" s="583"/>
      <c r="AM95" s="583"/>
    </row>
    <row r="96" spans="1:39" s="180" customFormat="1" ht="12.75" customHeight="1">
      <c r="A96" s="300"/>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280"/>
      <c r="AL96" s="280"/>
      <c r="AM96" s="301" t="s">
        <v>176</v>
      </c>
    </row>
    <row r="97" spans="1:40" ht="11.25" customHeight="1">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1"/>
      <c r="AL97" s="91"/>
      <c r="AM97" s="91"/>
    </row>
    <row r="98" spans="1:40" ht="19.5" customHeight="1">
      <c r="A98" s="77"/>
      <c r="B98" s="161"/>
      <c r="C98" s="77"/>
      <c r="D98" s="77"/>
      <c r="E98" s="77"/>
      <c r="F98" s="77"/>
      <c r="G98" s="77"/>
      <c r="H98" s="77"/>
      <c r="I98" s="77"/>
      <c r="J98" s="77"/>
      <c r="K98" s="77"/>
      <c r="L98" s="77"/>
      <c r="M98" s="77"/>
      <c r="N98" s="77"/>
      <c r="O98" s="77"/>
      <c r="P98" s="77"/>
      <c r="Q98" s="77"/>
      <c r="R98" s="77"/>
      <c r="S98" s="77"/>
      <c r="T98" s="162"/>
      <c r="U98" s="162"/>
      <c r="V98" s="162"/>
      <c r="W98" s="162"/>
      <c r="X98" s="162"/>
      <c r="Y98" s="162"/>
      <c r="Z98" s="162"/>
      <c r="AA98" s="162"/>
      <c r="AB98" s="162"/>
      <c r="AC98" s="162"/>
      <c r="AD98" s="162"/>
      <c r="AE98" s="162"/>
      <c r="AF98" s="162"/>
      <c r="AG98" s="162"/>
      <c r="AH98" s="162"/>
      <c r="AI98" s="162"/>
      <c r="AJ98" s="162"/>
      <c r="AK98" s="162"/>
      <c r="AL98" s="162"/>
      <c r="AM98" s="162"/>
    </row>
    <row r="99" spans="1:40" s="306" customFormat="1" ht="11.25" customHeight="1">
      <c r="A99" s="302" t="s">
        <v>161</v>
      </c>
      <c r="B99" s="303"/>
      <c r="C99" s="303"/>
      <c r="D99" s="303"/>
      <c r="E99" s="303"/>
      <c r="F99" s="303"/>
      <c r="G99" s="303"/>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4"/>
      <c r="AM99" s="305"/>
    </row>
    <row r="100" spans="1:40" s="306" customFormat="1" ht="11.25" customHeight="1">
      <c r="A100" s="307" t="s">
        <v>179</v>
      </c>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9"/>
      <c r="AM100" s="310"/>
    </row>
    <row r="101" spans="1:40" s="306" customFormat="1" ht="11.25" customHeight="1">
      <c r="A101" s="311" t="s">
        <v>162</v>
      </c>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3"/>
      <c r="AM101" s="314"/>
    </row>
    <row r="102" spans="1:40" s="306" customFormat="1" ht="11.25" customHeight="1">
      <c r="A102" s="311" t="s">
        <v>163</v>
      </c>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5"/>
      <c r="AL102" s="316"/>
      <c r="AM102" s="317"/>
    </row>
    <row r="103" spans="1:40" s="306" customFormat="1" ht="4.5" customHeight="1">
      <c r="A103" s="311"/>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5"/>
      <c r="AL103" s="316"/>
      <c r="AM103" s="317"/>
    </row>
    <row r="104" spans="1:40" s="306" customFormat="1" ht="11.25" customHeight="1">
      <c r="A104" s="600" t="s">
        <v>164</v>
      </c>
      <c r="B104" s="601"/>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316"/>
      <c r="AM104" s="317"/>
    </row>
    <row r="105" spans="1:40" s="306" customFormat="1" ht="11.25" customHeight="1">
      <c r="A105" s="307" t="s">
        <v>165</v>
      </c>
      <c r="B105" s="308"/>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16"/>
      <c r="AM105" s="317"/>
      <c r="AN105" s="348"/>
    </row>
    <row r="106" spans="1:40" s="306" customFormat="1" ht="11.25" customHeight="1">
      <c r="A106" s="307" t="s">
        <v>166</v>
      </c>
      <c r="B106" s="318"/>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5"/>
      <c r="AL106" s="316"/>
      <c r="AM106" s="317"/>
      <c r="AN106" s="349"/>
    </row>
    <row r="107" spans="1:40" s="306" customFormat="1" ht="11.25" customHeight="1">
      <c r="A107" s="307" t="s">
        <v>180</v>
      </c>
      <c r="B107" s="318"/>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5"/>
      <c r="AL107" s="316"/>
      <c r="AM107" s="317"/>
      <c r="AN107" s="349"/>
    </row>
    <row r="108" spans="1:40" s="306" customFormat="1" ht="4.5" customHeight="1">
      <c r="A108" s="307"/>
      <c r="B108" s="318"/>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5"/>
      <c r="AL108" s="316"/>
      <c r="AM108" s="317"/>
    </row>
    <row r="109" spans="1:40" s="306" customFormat="1" ht="11.25" customHeight="1">
      <c r="A109" s="602" t="s">
        <v>167</v>
      </c>
      <c r="B109" s="601"/>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316"/>
      <c r="AM109" s="317"/>
    </row>
    <row r="110" spans="1:40" s="306" customFormat="1" ht="11.25" customHeight="1">
      <c r="A110" s="307" t="s">
        <v>168</v>
      </c>
      <c r="B110" s="308"/>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c r="AJ110" s="308"/>
      <c r="AK110" s="308"/>
      <c r="AL110" s="316"/>
      <c r="AM110" s="317"/>
    </row>
    <row r="111" spans="1:40" s="306" customFormat="1" ht="11.25" customHeight="1">
      <c r="A111" s="307" t="s">
        <v>169</v>
      </c>
      <c r="B111" s="308"/>
      <c r="C111" s="308"/>
      <c r="D111" s="308"/>
      <c r="E111" s="308"/>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c r="AJ111" s="308"/>
      <c r="AK111" s="308"/>
      <c r="AL111" s="316"/>
      <c r="AM111" s="317"/>
    </row>
    <row r="112" spans="1:40" s="306" customFormat="1" ht="3" customHeight="1">
      <c r="A112" s="307"/>
      <c r="B112" s="308"/>
      <c r="C112" s="308"/>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16"/>
      <c r="AM112" s="317"/>
    </row>
    <row r="113" spans="1:39" s="306" customFormat="1" ht="11.25" customHeight="1">
      <c r="A113" s="600" t="s">
        <v>170</v>
      </c>
      <c r="B113" s="601"/>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316"/>
      <c r="AM113" s="317"/>
    </row>
    <row r="114" spans="1:39" s="306" customFormat="1" ht="11.25" customHeight="1">
      <c r="A114" s="307" t="s">
        <v>171</v>
      </c>
      <c r="B114" s="319"/>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6"/>
      <c r="AL114" s="316"/>
      <c r="AM114" s="317"/>
    </row>
    <row r="115" spans="1:39" s="306" customFormat="1" ht="11.25" customHeight="1">
      <c r="A115" s="307" t="s">
        <v>172</v>
      </c>
      <c r="B115" s="319"/>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6"/>
      <c r="AL115" s="316"/>
      <c r="AM115" s="317"/>
    </row>
    <row r="116" spans="1:39" s="306" customFormat="1" ht="3" customHeight="1">
      <c r="A116" s="307"/>
      <c r="B116" s="319"/>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6"/>
      <c r="AL116" s="316"/>
      <c r="AM116" s="317"/>
    </row>
    <row r="117" spans="1:39" s="306" customFormat="1" ht="11.25" customHeight="1">
      <c r="A117" s="307" t="s">
        <v>173</v>
      </c>
      <c r="B117" s="319"/>
      <c r="C117" s="319"/>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6"/>
      <c r="AL117" s="316"/>
      <c r="AM117" s="317"/>
    </row>
    <row r="118" spans="1:39" s="180" customFormat="1">
      <c r="A118" s="320" t="s">
        <v>174</v>
      </c>
      <c r="B118" s="321"/>
      <c r="C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0"/>
      <c r="AD118" s="280"/>
      <c r="AE118" s="280"/>
      <c r="AF118" s="280"/>
      <c r="AG118" s="280"/>
      <c r="AH118" s="280"/>
      <c r="AI118" s="280"/>
      <c r="AJ118" s="280"/>
      <c r="AK118" s="280"/>
      <c r="AL118" s="280"/>
      <c r="AM118" s="322"/>
    </row>
    <row r="119" spans="1:39" s="180" customFormat="1">
      <c r="A119" s="323" t="s">
        <v>175</v>
      </c>
      <c r="B119" s="324"/>
      <c r="C119" s="324"/>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4"/>
      <c r="AL119" s="324"/>
      <c r="AM119" s="325"/>
    </row>
    <row r="120" spans="1:39">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row>
    <row r="121" spans="1:39">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row>
    <row r="122" spans="1:39">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row>
    <row r="123" spans="1:39">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row>
    <row r="124" spans="1:39">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row>
    <row r="125" spans="1:39">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row>
    <row r="126" spans="1:39">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row>
    <row r="127" spans="1:39">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row>
    <row r="128" spans="1:39">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row>
    <row r="129" spans="1:36">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row>
    <row r="130" spans="1:36">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row>
    <row r="131" spans="1:36">
      <c r="A131" s="18"/>
      <c r="B131" s="17"/>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row>
    <row r="132" spans="1:36">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row>
    <row r="133" spans="1:36">
      <c r="B133" s="18"/>
    </row>
  </sheetData>
  <sheetProtection formatCells="0" formatColumns="0" formatRows="0" insertColumns="0" insertRows="0" autoFilter="0"/>
  <mergeCells count="179">
    <mergeCell ref="A104:AK104"/>
    <mergeCell ref="A109:AK109"/>
    <mergeCell ref="A113:AK113"/>
    <mergeCell ref="A87:D87"/>
    <mergeCell ref="E87:I87"/>
    <mergeCell ref="J87:N87"/>
    <mergeCell ref="AD43:AE43"/>
    <mergeCell ref="A3:A9"/>
    <mergeCell ref="A10:H11"/>
    <mergeCell ref="Q6:R6"/>
    <mergeCell ref="O54:AM54"/>
    <mergeCell ref="A54:D54"/>
    <mergeCell ref="E54:I54"/>
    <mergeCell ref="E55:I55"/>
    <mergeCell ref="J54:N54"/>
    <mergeCell ref="J55:N55"/>
    <mergeCell ref="O55:AM55"/>
    <mergeCell ref="H14:J14"/>
    <mergeCell ref="AG3:AM3"/>
    <mergeCell ref="AG4:AM4"/>
    <mergeCell ref="L5:AB5"/>
    <mergeCell ref="AC5:AF5"/>
    <mergeCell ref="AL5:AM5"/>
    <mergeCell ref="E57:I57"/>
    <mergeCell ref="A95:D95"/>
    <mergeCell ref="E95:I95"/>
    <mergeCell ref="J95:N95"/>
    <mergeCell ref="O95:AM95"/>
    <mergeCell ref="A90:D90"/>
    <mergeCell ref="E90:I90"/>
    <mergeCell ref="J90:N90"/>
    <mergeCell ref="O90:AM90"/>
    <mergeCell ref="AI43:AK43"/>
    <mergeCell ref="O87:AM87"/>
    <mergeCell ref="O57:AM57"/>
    <mergeCell ref="E58:I58"/>
    <mergeCell ref="J58:N58"/>
    <mergeCell ref="O58:AM58"/>
    <mergeCell ref="A59:D62"/>
    <mergeCell ref="E59:I59"/>
    <mergeCell ref="J59:N59"/>
    <mergeCell ref="K44:AE44"/>
    <mergeCell ref="J57:N57"/>
    <mergeCell ref="O59:AM59"/>
    <mergeCell ref="AA43:AC43"/>
    <mergeCell ref="C45:AM46"/>
    <mergeCell ref="H44:J44"/>
    <mergeCell ref="E56:I56"/>
    <mergeCell ref="AP30:AU30"/>
    <mergeCell ref="AA13:AC13"/>
    <mergeCell ref="AD13:AE13"/>
    <mergeCell ref="AP5:AU5"/>
    <mergeCell ref="AP4:AU4"/>
    <mergeCell ref="AU6:AU7"/>
    <mergeCell ref="AP29:AU29"/>
    <mergeCell ref="L9:AM9"/>
    <mergeCell ref="L4:AF4"/>
    <mergeCell ref="AL13:AM13"/>
    <mergeCell ref="AI13:AK13"/>
    <mergeCell ref="C15:AM19"/>
    <mergeCell ref="J56:N56"/>
    <mergeCell ref="O56:AM56"/>
    <mergeCell ref="AL43:AM43"/>
    <mergeCell ref="W43:Z43"/>
    <mergeCell ref="W13:Z13"/>
    <mergeCell ref="AF13:AH13"/>
    <mergeCell ref="AF43:AH43"/>
    <mergeCell ref="AG5:AK5"/>
    <mergeCell ref="B6:K7"/>
    <mergeCell ref="K14:AE14"/>
    <mergeCell ref="T6:V6"/>
    <mergeCell ref="S8:Y8"/>
    <mergeCell ref="AG8:AM8"/>
    <mergeCell ref="L7:AM7"/>
    <mergeCell ref="A55:D58"/>
    <mergeCell ref="AF14:AM14"/>
    <mergeCell ref="AF44:AM44"/>
    <mergeCell ref="B35:AM35"/>
    <mergeCell ref="O60:AM60"/>
    <mergeCell ref="E61:I61"/>
    <mergeCell ref="J61:N61"/>
    <mergeCell ref="O61:AM61"/>
    <mergeCell ref="E62:I62"/>
    <mergeCell ref="J62:N62"/>
    <mergeCell ref="O62:AM62"/>
    <mergeCell ref="A63:D66"/>
    <mergeCell ref="E63:I63"/>
    <mergeCell ref="J63:N63"/>
    <mergeCell ref="O63:AM63"/>
    <mergeCell ref="E64:I64"/>
    <mergeCell ref="J64:N64"/>
    <mergeCell ref="O64:AM64"/>
    <mergeCell ref="E65:I65"/>
    <mergeCell ref="J65:N65"/>
    <mergeCell ref="O65:AM65"/>
    <mergeCell ref="E66:I66"/>
    <mergeCell ref="J66:N66"/>
    <mergeCell ref="O66:AM66"/>
    <mergeCell ref="E60:I60"/>
    <mergeCell ref="J60:N60"/>
    <mergeCell ref="E85:I85"/>
    <mergeCell ref="J85:N85"/>
    <mergeCell ref="O85:AM85"/>
    <mergeCell ref="E86:I86"/>
    <mergeCell ref="J86:N86"/>
    <mergeCell ref="O86:AM86"/>
    <mergeCell ref="A71:D74"/>
    <mergeCell ref="E71:I71"/>
    <mergeCell ref="J71:N71"/>
    <mergeCell ref="O71:AM71"/>
    <mergeCell ref="E72:I72"/>
    <mergeCell ref="J72:N72"/>
    <mergeCell ref="O72:AM72"/>
    <mergeCell ref="E73:I73"/>
    <mergeCell ref="J73:N73"/>
    <mergeCell ref="O73:AM73"/>
    <mergeCell ref="E74:I74"/>
    <mergeCell ref="J74:N74"/>
    <mergeCell ref="O74:AM74"/>
    <mergeCell ref="A75:D78"/>
    <mergeCell ref="E75:I75"/>
    <mergeCell ref="J75:N75"/>
    <mergeCell ref="O75:AM75"/>
    <mergeCell ref="E76:I76"/>
    <mergeCell ref="L3:AF3"/>
    <mergeCell ref="A91:D94"/>
    <mergeCell ref="E91:I91"/>
    <mergeCell ref="J91:N91"/>
    <mergeCell ref="O91:AM91"/>
    <mergeCell ref="E92:I92"/>
    <mergeCell ref="J92:N92"/>
    <mergeCell ref="O92:AM92"/>
    <mergeCell ref="E93:I93"/>
    <mergeCell ref="J93:N93"/>
    <mergeCell ref="O93:AM93"/>
    <mergeCell ref="E94:I94"/>
    <mergeCell ref="J94:N94"/>
    <mergeCell ref="O94:AM94"/>
    <mergeCell ref="A83:D86"/>
    <mergeCell ref="E83:I83"/>
    <mergeCell ref="J83:N83"/>
    <mergeCell ref="O83:AM83"/>
    <mergeCell ref="E84:I84"/>
    <mergeCell ref="J84:N84"/>
    <mergeCell ref="O84:AM84"/>
    <mergeCell ref="A79:D82"/>
    <mergeCell ref="E79:I79"/>
    <mergeCell ref="J79:N79"/>
    <mergeCell ref="O79:AM79"/>
    <mergeCell ref="E80:I80"/>
    <mergeCell ref="J80:N80"/>
    <mergeCell ref="O80:AM80"/>
    <mergeCell ref="E81:I81"/>
    <mergeCell ref="J81:N81"/>
    <mergeCell ref="O81:AM81"/>
    <mergeCell ref="E82:I82"/>
    <mergeCell ref="J82:N82"/>
    <mergeCell ref="O82:AM82"/>
    <mergeCell ref="J76:N76"/>
    <mergeCell ref="O76:AM76"/>
    <mergeCell ref="E77:I77"/>
    <mergeCell ref="J77:N77"/>
    <mergeCell ref="O77:AM77"/>
    <mergeCell ref="E78:I78"/>
    <mergeCell ref="J78:N78"/>
    <mergeCell ref="O78:AM78"/>
    <mergeCell ref="A67:D70"/>
    <mergeCell ref="E67:I67"/>
    <mergeCell ref="J67:N67"/>
    <mergeCell ref="O67:AM67"/>
    <mergeCell ref="E68:I68"/>
    <mergeCell ref="J68:N68"/>
    <mergeCell ref="O68:AM68"/>
    <mergeCell ref="E69:I69"/>
    <mergeCell ref="J69:N69"/>
    <mergeCell ref="O69:AM69"/>
    <mergeCell ref="E70:I70"/>
    <mergeCell ref="J70:N70"/>
    <mergeCell ref="O70:AM70"/>
  </mergeCells>
  <phoneticPr fontId="4"/>
  <dataValidations count="2">
    <dataValidation imeMode="halfAlpha" allowBlank="1" showInputMessage="1" showErrorMessage="1" sqref="W22:AB22 O22:R22 AG22:AI22 AM24 S24:X28 AC24:AH28 S29:W29 J24:N29 AM26:AM29 AG29:AH29 W30:AB31 O30:R31 AG30:AJ31 J36:N37 AM36:AM37 AD40:AH42 J40:N43 AM50 AM40:AM42 S50:V50 M50 J50:L50 N50 S48 AI48 W49:AB49 O49:R49 AG49:AJ49 AG38:AJ39 W42:X42 W38:AB39 O38:R39 S42:V43 AD32:AH33 S32:X33 J32:N34 AM32:AM34 S34:W34 AG34:AH34 AG36:AH37 S36:W37 S40:X41" xr:uid="{00000000-0002-0000-0200-000000000000}"/>
    <dataValidation type="list" allowBlank="1" showInputMessage="1" showErrorMessage="1" sqref="H14:J14" xr:uid="{00000000-0002-0000-0200-000001000000}">
      <formula1>"(ア)①,(ア)②,(ア)③,(ア)④,(ア)⑤,(イ)"</formula1>
    </dataValidation>
  </dataValidations>
  <printOptions horizontalCentered="1"/>
  <pageMargins left="0.55118110236220474" right="0.55118110236220474" top="0.43307086614173229" bottom="0.23622047244094491" header="0.51181102362204722" footer="0.35433070866141736"/>
  <pageSetup paperSize="9" scale="85" fitToHeight="0" orientation="portrait" cellComments="asDisplayed" r:id="rId1"/>
  <headerFooter alignWithMargins="0"/>
  <rowBreaks count="1" manualBreakCount="1">
    <brk id="5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38100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10</xdr:col>
                    <xdr:colOff>95250</xdr:colOff>
                    <xdr:row>20</xdr:row>
                    <xdr:rowOff>219075</xdr:rowOff>
                  </from>
                  <to>
                    <xdr:col>11</xdr:col>
                    <xdr:colOff>161925</xdr:colOff>
                    <xdr:row>22</xdr:row>
                    <xdr:rowOff>0</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18</xdr:col>
                    <xdr:colOff>114300</xdr:colOff>
                    <xdr:row>20</xdr:row>
                    <xdr:rowOff>219075</xdr:rowOff>
                  </from>
                  <to>
                    <xdr:col>20</xdr:col>
                    <xdr:colOff>9525</xdr:colOff>
                    <xdr:row>22</xdr:row>
                    <xdr:rowOff>0</xdr:rowOff>
                  </to>
                </anchor>
              </controlPr>
            </control>
          </mc:Choice>
        </mc:AlternateContent>
        <mc:AlternateContent xmlns:mc="http://schemas.openxmlformats.org/markup-compatibility/2006">
          <mc:Choice Requires="x14">
            <control shapeId="24644" r:id="rId9" name="Check Box 68">
              <controlPr defaultSize="0" autoFill="0" autoLine="0" autoPict="0">
                <anchor moveWithCells="1">
                  <from>
                    <xdr:col>0</xdr:col>
                    <xdr:colOff>142875</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24645" r:id="rId10" name="Check Box 69">
              <controlPr defaultSize="0" autoFill="0" autoLine="0" autoPict="0">
                <anchor moveWithCells="1">
                  <from>
                    <xdr:col>0</xdr:col>
                    <xdr:colOff>142875</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24651" r:id="rId11" name="Check Box 75">
              <controlPr defaultSize="0" autoFill="0" autoLine="0" autoPict="0">
                <anchor moveWithCells="1">
                  <from>
                    <xdr:col>0</xdr:col>
                    <xdr:colOff>142875</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24653" r:id="rId12" name="Check Box 77">
              <controlPr defaultSize="0" autoFill="0" autoLine="0" autoPict="0">
                <anchor moveWithCells="1">
                  <from>
                    <xdr:col>0</xdr:col>
                    <xdr:colOff>152400</xdr:colOff>
                    <xdr:row>24</xdr:row>
                    <xdr:rowOff>0</xdr:rowOff>
                  </from>
                  <to>
                    <xdr:col>2</xdr:col>
                    <xdr:colOff>47625</xdr:colOff>
                    <xdr:row>25</xdr:row>
                    <xdr:rowOff>9525</xdr:rowOff>
                  </to>
                </anchor>
              </controlPr>
            </control>
          </mc:Choice>
        </mc:AlternateContent>
        <mc:AlternateContent xmlns:mc="http://schemas.openxmlformats.org/markup-compatibility/2006">
          <mc:Choice Requires="x14">
            <control shapeId="24654" r:id="rId13" name="Check Box 78">
              <controlPr defaultSize="0" autoFill="0" autoLine="0" autoPict="0">
                <anchor moveWithCells="1">
                  <from>
                    <xdr:col>10</xdr:col>
                    <xdr:colOff>0</xdr:colOff>
                    <xdr:row>23</xdr:row>
                    <xdr:rowOff>228600</xdr:rowOff>
                  </from>
                  <to>
                    <xdr:col>11</xdr:col>
                    <xdr:colOff>66675</xdr:colOff>
                    <xdr:row>25</xdr:row>
                    <xdr:rowOff>0</xdr:rowOff>
                  </to>
                </anchor>
              </controlPr>
            </control>
          </mc:Choice>
        </mc:AlternateContent>
        <mc:AlternateContent xmlns:mc="http://schemas.openxmlformats.org/markup-compatibility/2006">
          <mc:Choice Requires="x14">
            <control shapeId="24655" r:id="rId14" name="Check Box 79">
              <controlPr defaultSize="0" autoFill="0" autoLine="0" autoPict="0">
                <anchor moveWithCells="1">
                  <from>
                    <xdr:col>0</xdr:col>
                    <xdr:colOff>152400</xdr:colOff>
                    <xdr:row>25</xdr:row>
                    <xdr:rowOff>228600</xdr:rowOff>
                  </from>
                  <to>
                    <xdr:col>2</xdr:col>
                    <xdr:colOff>47625</xdr:colOff>
                    <xdr:row>27</xdr:row>
                    <xdr:rowOff>0</xdr:rowOff>
                  </to>
                </anchor>
              </controlPr>
            </control>
          </mc:Choice>
        </mc:AlternateContent>
        <mc:AlternateContent xmlns:mc="http://schemas.openxmlformats.org/markup-compatibility/2006">
          <mc:Choice Requires="x14">
            <control shapeId="24656" r:id="rId15" name="Check Box 80">
              <controlPr defaultSize="0" autoFill="0" autoLine="0" autoPict="0">
                <anchor moveWithCells="1">
                  <from>
                    <xdr:col>13</xdr:col>
                    <xdr:colOff>142875</xdr:colOff>
                    <xdr:row>26</xdr:row>
                    <xdr:rowOff>0</xdr:rowOff>
                  </from>
                  <to>
                    <xdr:col>15</xdr:col>
                    <xdr:colOff>38100</xdr:colOff>
                    <xdr:row>27</xdr:row>
                    <xdr:rowOff>9525</xdr:rowOff>
                  </to>
                </anchor>
              </controlPr>
            </control>
          </mc:Choice>
        </mc:AlternateContent>
        <mc:AlternateContent xmlns:mc="http://schemas.openxmlformats.org/markup-compatibility/2006">
          <mc:Choice Requires="x14">
            <control shapeId="24658" r:id="rId16" name="Check Box 82">
              <controlPr defaultSize="0" autoFill="0" autoLine="0" autoPict="0">
                <anchor moveWithCells="1">
                  <from>
                    <xdr:col>0</xdr:col>
                    <xdr:colOff>142875</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24663" r:id="rId17" name="Check Box 87">
              <controlPr defaultSize="0" autoFill="0" autoLine="0" autoPict="0">
                <anchor moveWithCells="1">
                  <from>
                    <xdr:col>16</xdr:col>
                    <xdr:colOff>152400</xdr:colOff>
                    <xdr:row>30</xdr:row>
                    <xdr:rowOff>228600</xdr:rowOff>
                  </from>
                  <to>
                    <xdr:col>18</xdr:col>
                    <xdr:colOff>47625</xdr:colOff>
                    <xdr:row>32</xdr:row>
                    <xdr:rowOff>19050</xdr:rowOff>
                  </to>
                </anchor>
              </controlPr>
            </control>
          </mc:Choice>
        </mc:AlternateContent>
        <mc:AlternateContent xmlns:mc="http://schemas.openxmlformats.org/markup-compatibility/2006">
          <mc:Choice Requires="x14">
            <control shapeId="24672" r:id="rId18" name="Check Box 96">
              <controlPr defaultSize="0" autoFill="0" autoLine="0" autoPict="0">
                <anchor moveWithCells="1">
                  <from>
                    <xdr:col>0</xdr:col>
                    <xdr:colOff>152400</xdr:colOff>
                    <xdr:row>48</xdr:row>
                    <xdr:rowOff>0</xdr:rowOff>
                  </from>
                  <to>
                    <xdr:col>2</xdr:col>
                    <xdr:colOff>47625</xdr:colOff>
                    <xdr:row>49</xdr:row>
                    <xdr:rowOff>9525</xdr:rowOff>
                  </to>
                </anchor>
              </controlPr>
            </control>
          </mc:Choice>
        </mc:AlternateContent>
        <mc:AlternateContent xmlns:mc="http://schemas.openxmlformats.org/markup-compatibility/2006">
          <mc:Choice Requires="x14">
            <control shapeId="24673" r:id="rId19" name="Check Box 97">
              <controlPr defaultSize="0" autoFill="0" autoLine="0" autoPict="0">
                <anchor moveWithCells="1">
                  <from>
                    <xdr:col>13</xdr:col>
                    <xdr:colOff>152400</xdr:colOff>
                    <xdr:row>47</xdr:row>
                    <xdr:rowOff>228600</xdr:rowOff>
                  </from>
                  <to>
                    <xdr:col>15</xdr:col>
                    <xdr:colOff>47625</xdr:colOff>
                    <xdr:row>49</xdr:row>
                    <xdr:rowOff>9525</xdr:rowOff>
                  </to>
                </anchor>
              </controlPr>
            </control>
          </mc:Choice>
        </mc:AlternateContent>
        <mc:AlternateContent xmlns:mc="http://schemas.openxmlformats.org/markup-compatibility/2006">
          <mc:Choice Requires="x14">
            <control shapeId="24674" r:id="rId20" name="Check Box 98">
              <controlPr defaultSize="0" autoFill="0" autoLine="0" autoPict="0">
                <anchor moveWithCells="1">
                  <from>
                    <xdr:col>21</xdr:col>
                    <xdr:colOff>133350</xdr:colOff>
                    <xdr:row>47</xdr:row>
                    <xdr:rowOff>228600</xdr:rowOff>
                  </from>
                  <to>
                    <xdr:col>23</xdr:col>
                    <xdr:colOff>28575</xdr:colOff>
                    <xdr:row>49</xdr:row>
                    <xdr:rowOff>9525</xdr:rowOff>
                  </to>
                </anchor>
              </controlPr>
            </control>
          </mc:Choice>
        </mc:AlternateContent>
        <mc:AlternateContent xmlns:mc="http://schemas.openxmlformats.org/markup-compatibility/2006">
          <mc:Choice Requires="x14">
            <control shapeId="24675" r:id="rId21" name="Check Box 99">
              <controlPr defaultSize="0" autoFill="0" autoLine="0" autoPict="0">
                <anchor moveWithCells="1">
                  <from>
                    <xdr:col>28</xdr:col>
                    <xdr:colOff>123825</xdr:colOff>
                    <xdr:row>47</xdr:row>
                    <xdr:rowOff>228600</xdr:rowOff>
                  </from>
                  <to>
                    <xdr:col>30</xdr:col>
                    <xdr:colOff>19050</xdr:colOff>
                    <xdr:row>49</xdr:row>
                    <xdr:rowOff>9525</xdr:rowOff>
                  </to>
                </anchor>
              </controlPr>
            </control>
          </mc:Choice>
        </mc:AlternateContent>
        <mc:AlternateContent xmlns:mc="http://schemas.openxmlformats.org/markup-compatibility/2006">
          <mc:Choice Requires="x14">
            <control shapeId="24676" r:id="rId22" name="Check Box 100">
              <controlPr defaultSize="0" autoFill="0" autoLine="0" autoPict="0">
                <anchor moveWithCells="1">
                  <from>
                    <xdr:col>0</xdr:col>
                    <xdr:colOff>152400</xdr:colOff>
                    <xdr:row>49</xdr:row>
                    <xdr:rowOff>0</xdr:rowOff>
                  </from>
                  <to>
                    <xdr:col>2</xdr:col>
                    <xdr:colOff>47625</xdr:colOff>
                    <xdr:row>50</xdr:row>
                    <xdr:rowOff>9525</xdr:rowOff>
                  </to>
                </anchor>
              </controlPr>
            </control>
          </mc:Choice>
        </mc:AlternateContent>
        <mc:AlternateContent xmlns:mc="http://schemas.openxmlformats.org/markup-compatibility/2006">
          <mc:Choice Requires="x14">
            <control shapeId="24701" r:id="rId23" name="Check Box 125">
              <controlPr defaultSize="0" autoFill="0" autoLine="0" autoPict="0">
                <anchor moveWithCells="1">
                  <from>
                    <xdr:col>24</xdr:col>
                    <xdr:colOff>85725</xdr:colOff>
                    <xdr:row>20</xdr:row>
                    <xdr:rowOff>219075</xdr:rowOff>
                  </from>
                  <to>
                    <xdr:col>25</xdr:col>
                    <xdr:colOff>152400</xdr:colOff>
                    <xdr:row>22</xdr:row>
                    <xdr:rowOff>0</xdr:rowOff>
                  </to>
                </anchor>
              </controlPr>
            </control>
          </mc:Choice>
        </mc:AlternateContent>
        <mc:AlternateContent xmlns:mc="http://schemas.openxmlformats.org/markup-compatibility/2006">
          <mc:Choice Requires="x14">
            <control shapeId="24702" r:id="rId24" name="Check Box 126">
              <controlPr defaultSize="0" autoFill="0" autoLine="0" autoPict="0">
                <anchor moveWithCells="1">
                  <from>
                    <xdr:col>9</xdr:col>
                    <xdr:colOff>114300</xdr:colOff>
                    <xdr:row>22</xdr:row>
                    <xdr:rowOff>9525</xdr:rowOff>
                  </from>
                  <to>
                    <xdr:col>11</xdr:col>
                    <xdr:colOff>9525</xdr:colOff>
                    <xdr:row>23</xdr:row>
                    <xdr:rowOff>19050</xdr:rowOff>
                  </to>
                </anchor>
              </controlPr>
            </control>
          </mc:Choice>
        </mc:AlternateContent>
        <mc:AlternateContent xmlns:mc="http://schemas.openxmlformats.org/markup-compatibility/2006">
          <mc:Choice Requires="x14">
            <control shapeId="24703" r:id="rId25" name="Check Box 127">
              <controlPr defaultSize="0" autoFill="0" autoLine="0" autoPict="0">
                <anchor moveWithCells="1">
                  <from>
                    <xdr:col>19</xdr:col>
                    <xdr:colOff>152400</xdr:colOff>
                    <xdr:row>21</xdr:row>
                    <xdr:rowOff>219075</xdr:rowOff>
                  </from>
                  <to>
                    <xdr:col>21</xdr:col>
                    <xdr:colOff>47625</xdr:colOff>
                    <xdr:row>23</xdr:row>
                    <xdr:rowOff>0</xdr:rowOff>
                  </to>
                </anchor>
              </controlPr>
            </control>
          </mc:Choice>
        </mc:AlternateContent>
        <mc:AlternateContent xmlns:mc="http://schemas.openxmlformats.org/markup-compatibility/2006">
          <mc:Choice Requires="x14">
            <control shapeId="24704" r:id="rId26" name="Check Box 128">
              <controlPr defaultSize="0" autoFill="0" autoLine="0" autoPict="0">
                <anchor moveWithCells="1">
                  <from>
                    <xdr:col>21</xdr:col>
                    <xdr:colOff>114300</xdr:colOff>
                    <xdr:row>24</xdr:row>
                    <xdr:rowOff>9525</xdr:rowOff>
                  </from>
                  <to>
                    <xdr:col>23</xdr:col>
                    <xdr:colOff>9525</xdr:colOff>
                    <xdr:row>25</xdr:row>
                    <xdr:rowOff>19050</xdr:rowOff>
                  </to>
                </anchor>
              </controlPr>
            </control>
          </mc:Choice>
        </mc:AlternateContent>
        <mc:AlternateContent xmlns:mc="http://schemas.openxmlformats.org/markup-compatibility/2006">
          <mc:Choice Requires="x14">
            <control shapeId="24705" r:id="rId27" name="Check Box 129">
              <controlPr defaultSize="0" autoFill="0" autoLine="0" autoPict="0">
                <anchor moveWithCells="1">
                  <from>
                    <xdr:col>28</xdr:col>
                    <xdr:colOff>123825</xdr:colOff>
                    <xdr:row>24</xdr:row>
                    <xdr:rowOff>0</xdr:rowOff>
                  </from>
                  <to>
                    <xdr:col>30</xdr:col>
                    <xdr:colOff>19050</xdr:colOff>
                    <xdr:row>25</xdr:row>
                    <xdr:rowOff>9525</xdr:rowOff>
                  </to>
                </anchor>
              </controlPr>
            </control>
          </mc:Choice>
        </mc:AlternateContent>
        <mc:AlternateContent xmlns:mc="http://schemas.openxmlformats.org/markup-compatibility/2006">
          <mc:Choice Requires="x14">
            <control shapeId="24706" r:id="rId28" name="Check Box 130">
              <controlPr defaultSize="0" autoFill="0" autoLine="0" autoPict="0">
                <anchor moveWithCells="1">
                  <from>
                    <xdr:col>26</xdr:col>
                    <xdr:colOff>133350</xdr:colOff>
                    <xdr:row>26</xdr:row>
                    <xdr:rowOff>9525</xdr:rowOff>
                  </from>
                  <to>
                    <xdr:col>28</xdr:col>
                    <xdr:colOff>28575</xdr:colOff>
                    <xdr:row>27</xdr:row>
                    <xdr:rowOff>19050</xdr:rowOff>
                  </to>
                </anchor>
              </controlPr>
            </control>
          </mc:Choice>
        </mc:AlternateContent>
        <mc:AlternateContent xmlns:mc="http://schemas.openxmlformats.org/markup-compatibility/2006">
          <mc:Choice Requires="x14">
            <control shapeId="24707" r:id="rId29" name="Check Box 131">
              <controlPr defaultSize="0" autoFill="0" autoLine="0" autoPict="0">
                <anchor moveWithCells="1">
                  <from>
                    <xdr:col>0</xdr:col>
                    <xdr:colOff>152400</xdr:colOff>
                    <xdr:row>26</xdr:row>
                    <xdr:rowOff>219075</xdr:rowOff>
                  </from>
                  <to>
                    <xdr:col>2</xdr:col>
                    <xdr:colOff>47625</xdr:colOff>
                    <xdr:row>27</xdr:row>
                    <xdr:rowOff>228600</xdr:rowOff>
                  </to>
                </anchor>
              </controlPr>
            </control>
          </mc:Choice>
        </mc:AlternateContent>
        <mc:AlternateContent xmlns:mc="http://schemas.openxmlformats.org/markup-compatibility/2006">
          <mc:Choice Requires="x14">
            <control shapeId="24708" r:id="rId30" name="Check Box 132">
              <controlPr defaultSize="0" autoFill="0" autoLine="0" autoPict="0">
                <anchor moveWithCells="1">
                  <from>
                    <xdr:col>13</xdr:col>
                    <xdr:colOff>142875</xdr:colOff>
                    <xdr:row>26</xdr:row>
                    <xdr:rowOff>209550</xdr:rowOff>
                  </from>
                  <to>
                    <xdr:col>15</xdr:col>
                    <xdr:colOff>38100</xdr:colOff>
                    <xdr:row>27</xdr:row>
                    <xdr:rowOff>219075</xdr:rowOff>
                  </to>
                </anchor>
              </controlPr>
            </control>
          </mc:Choice>
        </mc:AlternateContent>
        <mc:AlternateContent xmlns:mc="http://schemas.openxmlformats.org/markup-compatibility/2006">
          <mc:Choice Requires="x14">
            <control shapeId="24709" r:id="rId31" name="Check Box 133">
              <controlPr defaultSize="0" autoFill="0" autoLine="0" autoPict="0">
                <anchor moveWithCells="1">
                  <from>
                    <xdr:col>0</xdr:col>
                    <xdr:colOff>152400</xdr:colOff>
                    <xdr:row>30</xdr:row>
                    <xdr:rowOff>228600</xdr:rowOff>
                  </from>
                  <to>
                    <xdr:col>2</xdr:col>
                    <xdr:colOff>47625</xdr:colOff>
                    <xdr:row>32</xdr:row>
                    <xdr:rowOff>19050</xdr:rowOff>
                  </to>
                </anchor>
              </controlPr>
            </control>
          </mc:Choice>
        </mc:AlternateContent>
        <mc:AlternateContent xmlns:mc="http://schemas.openxmlformats.org/markup-compatibility/2006">
          <mc:Choice Requires="x14">
            <control shapeId="24720" r:id="rId32" name="Check Box 144">
              <controlPr defaultSize="0" autoFill="0" autoLine="0" autoPict="0">
                <anchor moveWithCells="1">
                  <from>
                    <xdr:col>0</xdr:col>
                    <xdr:colOff>152400</xdr:colOff>
                    <xdr:row>31</xdr:row>
                    <xdr:rowOff>219075</xdr:rowOff>
                  </from>
                  <to>
                    <xdr:col>2</xdr:col>
                    <xdr:colOff>47625</xdr:colOff>
                    <xdr:row>32</xdr:row>
                    <xdr:rowOff>228600</xdr:rowOff>
                  </to>
                </anchor>
              </controlPr>
            </control>
          </mc:Choice>
        </mc:AlternateContent>
        <mc:AlternateContent xmlns:mc="http://schemas.openxmlformats.org/markup-compatibility/2006">
          <mc:Choice Requires="x14">
            <control shapeId="24722" r:id="rId33" name="Check Box 146">
              <controlPr defaultSize="0" autoFill="0" autoLine="0" autoPict="0">
                <anchor moveWithCells="1">
                  <from>
                    <xdr:col>0</xdr:col>
                    <xdr:colOff>161925</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24740" r:id="rId34" name="Check Box 164">
              <controlPr defaultSize="0" autoFill="0" autoLine="0" autoPict="0">
                <anchor moveWithCells="1">
                  <from>
                    <xdr:col>0</xdr:col>
                    <xdr:colOff>152400</xdr:colOff>
                    <xdr:row>39</xdr:row>
                    <xdr:rowOff>219075</xdr:rowOff>
                  </from>
                  <to>
                    <xdr:col>2</xdr:col>
                    <xdr:colOff>47625</xdr:colOff>
                    <xdr:row>40</xdr:row>
                    <xdr:rowOff>238125</xdr:rowOff>
                  </to>
                </anchor>
              </controlPr>
            </control>
          </mc:Choice>
        </mc:AlternateContent>
        <mc:AlternateContent xmlns:mc="http://schemas.openxmlformats.org/markup-compatibility/2006">
          <mc:Choice Requires="x14">
            <control shapeId="24742" r:id="rId35" name="Check Box 166">
              <controlPr defaultSize="0" autoFill="0" autoLine="0" autoPict="0">
                <anchor moveWithCells="1">
                  <from>
                    <xdr:col>8</xdr:col>
                    <xdr:colOff>66675</xdr:colOff>
                    <xdr:row>37</xdr:row>
                    <xdr:rowOff>0</xdr:rowOff>
                  </from>
                  <to>
                    <xdr:col>9</xdr:col>
                    <xdr:colOff>133350</xdr:colOff>
                    <xdr:row>38</xdr:row>
                    <xdr:rowOff>9525</xdr:rowOff>
                  </to>
                </anchor>
              </controlPr>
            </control>
          </mc:Choice>
        </mc:AlternateContent>
        <mc:AlternateContent xmlns:mc="http://schemas.openxmlformats.org/markup-compatibility/2006">
          <mc:Choice Requires="x14">
            <control shapeId="24743" r:id="rId36" name="Check Box 167">
              <controlPr defaultSize="0" autoFill="0" autoLine="0" autoPict="0">
                <anchor moveWithCells="1">
                  <from>
                    <xdr:col>15</xdr:col>
                    <xdr:colOff>133350</xdr:colOff>
                    <xdr:row>36</xdr:row>
                    <xdr:rowOff>228600</xdr:rowOff>
                  </from>
                  <to>
                    <xdr:col>17</xdr:col>
                    <xdr:colOff>28575</xdr:colOff>
                    <xdr:row>38</xdr:row>
                    <xdr:rowOff>0</xdr:rowOff>
                  </to>
                </anchor>
              </controlPr>
            </control>
          </mc:Choice>
        </mc:AlternateContent>
        <mc:AlternateContent xmlns:mc="http://schemas.openxmlformats.org/markup-compatibility/2006">
          <mc:Choice Requires="x14">
            <control shapeId="24744" r:id="rId37" name="Check Box 168">
              <controlPr defaultSize="0" autoFill="0" autoLine="0" autoPict="0">
                <anchor moveWithCells="1">
                  <from>
                    <xdr:col>22</xdr:col>
                    <xdr:colOff>66675</xdr:colOff>
                    <xdr:row>36</xdr:row>
                    <xdr:rowOff>228600</xdr:rowOff>
                  </from>
                  <to>
                    <xdr:col>23</xdr:col>
                    <xdr:colOff>133350</xdr:colOff>
                    <xdr:row>38</xdr:row>
                    <xdr:rowOff>0</xdr:rowOff>
                  </to>
                </anchor>
              </controlPr>
            </control>
          </mc:Choice>
        </mc:AlternateContent>
        <mc:AlternateContent xmlns:mc="http://schemas.openxmlformats.org/markup-compatibility/2006">
          <mc:Choice Requires="x14">
            <control shapeId="24746" r:id="rId38" name="Check Box 170">
              <controlPr defaultSize="0" autoFill="0" autoLine="0" autoPict="0">
                <anchor moveWithCells="1">
                  <from>
                    <xdr:col>21</xdr:col>
                    <xdr:colOff>57150</xdr:colOff>
                    <xdr:row>38</xdr:row>
                    <xdr:rowOff>209550</xdr:rowOff>
                  </from>
                  <to>
                    <xdr:col>22</xdr:col>
                    <xdr:colOff>123825</xdr:colOff>
                    <xdr:row>39</xdr:row>
                    <xdr:rowOff>219075</xdr:rowOff>
                  </to>
                </anchor>
              </controlPr>
            </control>
          </mc:Choice>
        </mc:AlternateContent>
        <mc:AlternateContent xmlns:mc="http://schemas.openxmlformats.org/markup-compatibility/2006">
          <mc:Choice Requires="x14">
            <control shapeId="24748" r:id="rId39" name="Check Box 172">
              <controlPr defaultSize="0" autoFill="0" autoLine="0" autoPict="0">
                <anchor moveWithCells="1">
                  <from>
                    <xdr:col>10</xdr:col>
                    <xdr:colOff>95250</xdr:colOff>
                    <xdr:row>40</xdr:row>
                    <xdr:rowOff>0</xdr:rowOff>
                  </from>
                  <to>
                    <xdr:col>11</xdr:col>
                    <xdr:colOff>161925</xdr:colOff>
                    <xdr:row>40</xdr:row>
                    <xdr:rowOff>247650</xdr:rowOff>
                  </to>
                </anchor>
              </controlPr>
            </control>
          </mc:Choice>
        </mc:AlternateContent>
        <mc:AlternateContent xmlns:mc="http://schemas.openxmlformats.org/markup-compatibility/2006">
          <mc:Choice Requires="x14">
            <control shapeId="24750" r:id="rId40" name="Check Box 174">
              <controlPr defaultSize="0" autoFill="0" autoLine="0" autoPict="0">
                <anchor moveWithCells="1">
                  <from>
                    <xdr:col>0</xdr:col>
                    <xdr:colOff>152400</xdr:colOff>
                    <xdr:row>36</xdr:row>
                    <xdr:rowOff>219075</xdr:rowOff>
                  </from>
                  <to>
                    <xdr:col>2</xdr:col>
                    <xdr:colOff>47625</xdr:colOff>
                    <xdr:row>37</xdr:row>
                    <xdr:rowOff>228600</xdr:rowOff>
                  </to>
                </anchor>
              </controlPr>
            </control>
          </mc:Choice>
        </mc:AlternateContent>
        <mc:AlternateContent xmlns:mc="http://schemas.openxmlformats.org/markup-compatibility/2006">
          <mc:Choice Requires="x14">
            <control shapeId="24751" r:id="rId41" name="Check Box 175">
              <controlPr defaultSize="0" autoFill="0" autoLine="0" autoPict="0">
                <anchor moveWithCells="1">
                  <from>
                    <xdr:col>0</xdr:col>
                    <xdr:colOff>142875</xdr:colOff>
                    <xdr:row>38</xdr:row>
                    <xdr:rowOff>219075</xdr:rowOff>
                  </from>
                  <to>
                    <xdr:col>2</xdr:col>
                    <xdr:colOff>38100</xdr:colOff>
                    <xdr:row>40</xdr:row>
                    <xdr:rowOff>0</xdr:rowOff>
                  </to>
                </anchor>
              </controlPr>
            </control>
          </mc:Choice>
        </mc:AlternateContent>
        <mc:AlternateContent xmlns:mc="http://schemas.openxmlformats.org/markup-compatibility/2006">
          <mc:Choice Requires="x14">
            <control shapeId="24752" r:id="rId42" name="Check Box 176">
              <controlPr defaultSize="0" autoFill="0" autoLine="0" autoPict="0">
                <anchor moveWithCells="1">
                  <from>
                    <xdr:col>10</xdr:col>
                    <xdr:colOff>95250</xdr:colOff>
                    <xdr:row>38</xdr:row>
                    <xdr:rowOff>228600</xdr:rowOff>
                  </from>
                  <to>
                    <xdr:col>11</xdr:col>
                    <xdr:colOff>161925</xdr:colOff>
                    <xdr:row>40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計算用!$A$2:$A$36</xm:f>
          </x14:formula1>
          <xm:sqref>L5</xm:sqref>
        </x14:dataValidation>
        <x14:dataValidation type="list" allowBlank="1" showInputMessage="1" showErrorMessage="1" xr:uid="{00000000-0002-0000-0200-000003000000}">
          <x14:formula1>
            <xm:f>計算用!$A$38:$A$39</xm:f>
          </x14:formula1>
          <xm:sqref>H44:J44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AC30"/>
  <sheetViews>
    <sheetView view="pageBreakPreview" zoomScale="70" zoomScaleNormal="100" zoomScaleSheetLayoutView="70" workbookViewId="0">
      <selection activeCell="AA18" sqref="AA18"/>
    </sheetView>
  </sheetViews>
  <sheetFormatPr defaultColWidth="8.75" defaultRowHeight="12.95" customHeight="1"/>
  <cols>
    <col min="1" max="1" width="3.625" style="97" customWidth="1"/>
    <col min="2" max="2" width="18.75" style="97" customWidth="1"/>
    <col min="3" max="20" width="5" style="97" customWidth="1"/>
    <col min="21" max="21" width="8.875" style="97" customWidth="1"/>
    <col min="22" max="23" width="9.875" style="97" customWidth="1"/>
    <col min="24" max="24" width="13.75" style="97" customWidth="1"/>
    <col min="25" max="25" width="8.875" style="97" customWidth="1"/>
    <col min="26" max="28" width="13.75" style="97" customWidth="1"/>
    <col min="29" max="29" width="8.75" style="187"/>
    <col min="30" max="16384" width="8.75" style="97"/>
  </cols>
  <sheetData>
    <row r="1" spans="1:28" ht="27" customHeight="1">
      <c r="A1" s="94" t="s">
        <v>156</v>
      </c>
      <c r="B1" s="94"/>
      <c r="C1" s="95"/>
      <c r="D1" s="94"/>
      <c r="E1" s="96"/>
      <c r="F1" s="94"/>
      <c r="G1" s="96"/>
      <c r="H1" s="94"/>
      <c r="I1" s="96"/>
      <c r="J1" s="94"/>
      <c r="K1" s="94"/>
      <c r="L1" s="95"/>
      <c r="M1" s="94"/>
      <c r="N1" s="96"/>
      <c r="O1" s="94"/>
      <c r="P1" s="96"/>
      <c r="Q1" s="94"/>
      <c r="R1" s="96"/>
      <c r="S1" s="94"/>
      <c r="T1" s="94"/>
      <c r="U1" s="94"/>
      <c r="V1" s="94"/>
      <c r="W1" s="94"/>
      <c r="X1" s="94"/>
      <c r="Y1" s="94"/>
      <c r="Z1" s="94"/>
      <c r="AA1" s="94"/>
      <c r="AB1" s="94"/>
    </row>
    <row r="2" spans="1:28" ht="14.1" customHeight="1">
      <c r="A2" s="94"/>
      <c r="B2" s="327" t="s">
        <v>250</v>
      </c>
      <c r="C2" s="95"/>
      <c r="D2" s="94"/>
      <c r="E2" s="96"/>
      <c r="F2" s="94"/>
      <c r="G2" s="96"/>
      <c r="H2" s="94"/>
      <c r="I2" s="96"/>
      <c r="J2" s="94"/>
      <c r="K2" s="94"/>
      <c r="L2" s="95"/>
      <c r="M2" s="94"/>
      <c r="N2" s="96"/>
      <c r="O2" s="94"/>
      <c r="P2" s="96"/>
      <c r="Q2" s="94"/>
      <c r="R2" s="96"/>
      <c r="S2" s="94"/>
      <c r="T2" s="94"/>
      <c r="U2" s="94"/>
      <c r="V2" s="94"/>
      <c r="W2" s="94"/>
      <c r="X2" s="94"/>
      <c r="Y2" s="94"/>
      <c r="Z2" s="94"/>
      <c r="AA2" s="94"/>
      <c r="AB2" s="94"/>
    </row>
    <row r="3" spans="1:28" ht="15.6" customHeight="1">
      <c r="A3" s="94"/>
      <c r="B3" s="94"/>
      <c r="C3" s="95"/>
      <c r="D3" s="94"/>
      <c r="E3" s="96"/>
      <c r="F3" s="94"/>
      <c r="G3" s="96"/>
      <c r="H3" s="94"/>
      <c r="I3" s="96"/>
      <c r="J3" s="94"/>
      <c r="K3" s="94"/>
      <c r="L3" s="95"/>
      <c r="M3" s="94"/>
      <c r="N3" s="96"/>
      <c r="O3" s="94"/>
      <c r="P3" s="96"/>
      <c r="Q3" s="94"/>
      <c r="R3" s="96"/>
      <c r="S3" s="94"/>
      <c r="T3" s="94"/>
      <c r="U3" s="94"/>
      <c r="V3" s="94"/>
      <c r="W3" s="94"/>
      <c r="X3" s="94"/>
      <c r="Y3" s="94"/>
      <c r="Z3" s="94"/>
      <c r="AA3" s="94"/>
      <c r="AB3" s="94"/>
    </row>
    <row r="4" spans="1:28" ht="21.75" customHeight="1">
      <c r="A4" s="326" t="s">
        <v>185</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row>
    <row r="5" spans="1:28" ht="19.5" customHeight="1">
      <c r="A5" s="625"/>
      <c r="B5" s="98" t="s">
        <v>130</v>
      </c>
      <c r="C5" s="627" t="s">
        <v>131</v>
      </c>
      <c r="D5" s="628"/>
      <c r="E5" s="628"/>
      <c r="F5" s="628"/>
      <c r="G5" s="628"/>
      <c r="H5" s="628"/>
      <c r="I5" s="628"/>
      <c r="J5" s="628"/>
      <c r="K5" s="629"/>
      <c r="L5" s="627" t="s">
        <v>132</v>
      </c>
      <c r="M5" s="628"/>
      <c r="N5" s="628"/>
      <c r="O5" s="628"/>
      <c r="P5" s="628"/>
      <c r="Q5" s="628"/>
      <c r="R5" s="628"/>
      <c r="S5" s="628"/>
      <c r="T5" s="629"/>
      <c r="U5" s="627" t="s">
        <v>133</v>
      </c>
      <c r="V5" s="633"/>
      <c r="W5" s="633"/>
      <c r="X5" s="634"/>
      <c r="Y5" s="635" t="s">
        <v>249</v>
      </c>
      <c r="Z5" s="636"/>
      <c r="AA5" s="637"/>
      <c r="AB5" s="658" t="s">
        <v>147</v>
      </c>
    </row>
    <row r="6" spans="1:28" ht="43.5" customHeight="1">
      <c r="A6" s="626"/>
      <c r="B6" s="99" t="s">
        <v>134</v>
      </c>
      <c r="C6" s="630"/>
      <c r="D6" s="631"/>
      <c r="E6" s="631"/>
      <c r="F6" s="631"/>
      <c r="G6" s="631"/>
      <c r="H6" s="631"/>
      <c r="I6" s="631"/>
      <c r="J6" s="631"/>
      <c r="K6" s="632"/>
      <c r="L6" s="630"/>
      <c r="M6" s="631"/>
      <c r="N6" s="631"/>
      <c r="O6" s="631"/>
      <c r="P6" s="631"/>
      <c r="Q6" s="631"/>
      <c r="R6" s="631"/>
      <c r="S6" s="631"/>
      <c r="T6" s="632"/>
      <c r="U6" s="100" t="s">
        <v>148</v>
      </c>
      <c r="V6" s="100" t="s">
        <v>149</v>
      </c>
      <c r="W6" s="100" t="s">
        <v>150</v>
      </c>
      <c r="X6" s="100" t="s">
        <v>151</v>
      </c>
      <c r="Y6" s="101" t="s">
        <v>154</v>
      </c>
      <c r="Z6" s="101" t="s">
        <v>152</v>
      </c>
      <c r="AA6" s="100" t="s">
        <v>153</v>
      </c>
      <c r="AB6" s="659"/>
    </row>
    <row r="7" spans="1:28" ht="24.95" customHeight="1">
      <c r="A7" s="627">
        <v>1</v>
      </c>
      <c r="B7" s="639"/>
      <c r="C7" s="102" t="s">
        <v>135</v>
      </c>
      <c r="D7" s="113"/>
      <c r="E7" s="103" t="s">
        <v>136</v>
      </c>
      <c r="F7" s="113"/>
      <c r="G7" s="103" t="s">
        <v>137</v>
      </c>
      <c r="H7" s="113"/>
      <c r="I7" s="103" t="s">
        <v>138</v>
      </c>
      <c r="J7" s="640"/>
      <c r="K7" s="629" t="s">
        <v>139</v>
      </c>
      <c r="L7" s="102" t="s">
        <v>135</v>
      </c>
      <c r="M7" s="113"/>
      <c r="N7" s="103" t="s">
        <v>136</v>
      </c>
      <c r="O7" s="113"/>
      <c r="P7" s="103" t="s">
        <v>137</v>
      </c>
      <c r="Q7" s="113"/>
      <c r="R7" s="103" t="s">
        <v>138</v>
      </c>
      <c r="S7" s="640"/>
      <c r="T7" s="629" t="s">
        <v>139</v>
      </c>
      <c r="U7" s="644">
        <v>16000</v>
      </c>
      <c r="V7" s="646"/>
      <c r="W7" s="648">
        <f>S7</f>
        <v>0</v>
      </c>
      <c r="X7" s="650">
        <f>MIN(U7:V7)*W7</f>
        <v>0</v>
      </c>
      <c r="Y7" s="652">
        <v>10000</v>
      </c>
      <c r="Z7" s="638">
        <f>J7+S7</f>
        <v>0</v>
      </c>
      <c r="AA7" s="642"/>
      <c r="AB7" s="650">
        <f>X7+AA7</f>
        <v>0</v>
      </c>
    </row>
    <row r="8" spans="1:28" ht="24.95" customHeight="1">
      <c r="A8" s="630"/>
      <c r="B8" s="639"/>
      <c r="C8" s="104" t="s">
        <v>140</v>
      </c>
      <c r="D8" s="114"/>
      <c r="E8" s="105" t="s">
        <v>136</v>
      </c>
      <c r="F8" s="114"/>
      <c r="G8" s="105" t="s">
        <v>137</v>
      </c>
      <c r="H8" s="114"/>
      <c r="I8" s="105" t="s">
        <v>138</v>
      </c>
      <c r="J8" s="641"/>
      <c r="K8" s="632"/>
      <c r="L8" s="104" t="s">
        <v>140</v>
      </c>
      <c r="M8" s="114"/>
      <c r="N8" s="105" t="s">
        <v>136</v>
      </c>
      <c r="O8" s="114"/>
      <c r="P8" s="105" t="s">
        <v>137</v>
      </c>
      <c r="Q8" s="114"/>
      <c r="R8" s="105" t="s">
        <v>138</v>
      </c>
      <c r="S8" s="641"/>
      <c r="T8" s="632"/>
      <c r="U8" s="645"/>
      <c r="V8" s="647"/>
      <c r="W8" s="649"/>
      <c r="X8" s="651"/>
      <c r="Y8" s="652"/>
      <c r="Z8" s="638"/>
      <c r="AA8" s="643"/>
      <c r="AB8" s="651"/>
    </row>
    <row r="9" spans="1:28" ht="24.95" customHeight="1">
      <c r="A9" s="627">
        <v>2</v>
      </c>
      <c r="B9" s="639"/>
      <c r="C9" s="102" t="s">
        <v>135</v>
      </c>
      <c r="D9" s="113"/>
      <c r="E9" s="103" t="s">
        <v>136</v>
      </c>
      <c r="F9" s="113"/>
      <c r="G9" s="103" t="s">
        <v>137</v>
      </c>
      <c r="H9" s="113"/>
      <c r="I9" s="103" t="s">
        <v>138</v>
      </c>
      <c r="J9" s="640"/>
      <c r="K9" s="629" t="s">
        <v>139</v>
      </c>
      <c r="L9" s="102" t="s">
        <v>135</v>
      </c>
      <c r="M9" s="113"/>
      <c r="N9" s="103" t="s">
        <v>136</v>
      </c>
      <c r="O9" s="113"/>
      <c r="P9" s="103" t="s">
        <v>137</v>
      </c>
      <c r="Q9" s="113"/>
      <c r="R9" s="103" t="s">
        <v>138</v>
      </c>
      <c r="S9" s="640"/>
      <c r="T9" s="629" t="s">
        <v>139</v>
      </c>
      <c r="U9" s="644">
        <v>16000</v>
      </c>
      <c r="V9" s="646"/>
      <c r="W9" s="648">
        <f>S9</f>
        <v>0</v>
      </c>
      <c r="X9" s="650">
        <f>MIN(U9:V9)*W9</f>
        <v>0</v>
      </c>
      <c r="Y9" s="652">
        <v>10000</v>
      </c>
      <c r="Z9" s="638">
        <f>J9+S9</f>
        <v>0</v>
      </c>
      <c r="AA9" s="642"/>
      <c r="AB9" s="650">
        <f>X9+AA9</f>
        <v>0</v>
      </c>
    </row>
    <row r="10" spans="1:28" ht="24.95" customHeight="1">
      <c r="A10" s="630"/>
      <c r="B10" s="639"/>
      <c r="C10" s="104" t="s">
        <v>140</v>
      </c>
      <c r="D10" s="114"/>
      <c r="E10" s="105" t="s">
        <v>136</v>
      </c>
      <c r="F10" s="114"/>
      <c r="G10" s="105" t="s">
        <v>137</v>
      </c>
      <c r="H10" s="114"/>
      <c r="I10" s="105" t="s">
        <v>138</v>
      </c>
      <c r="J10" s="641"/>
      <c r="K10" s="632"/>
      <c r="L10" s="104" t="s">
        <v>140</v>
      </c>
      <c r="M10" s="114"/>
      <c r="N10" s="105" t="s">
        <v>136</v>
      </c>
      <c r="O10" s="114"/>
      <c r="P10" s="105" t="s">
        <v>137</v>
      </c>
      <c r="Q10" s="114"/>
      <c r="R10" s="105" t="s">
        <v>138</v>
      </c>
      <c r="S10" s="641"/>
      <c r="T10" s="632"/>
      <c r="U10" s="645"/>
      <c r="V10" s="647"/>
      <c r="W10" s="649"/>
      <c r="X10" s="651"/>
      <c r="Y10" s="652"/>
      <c r="Z10" s="638"/>
      <c r="AA10" s="643"/>
      <c r="AB10" s="651"/>
    </row>
    <row r="11" spans="1:28" ht="24.95" customHeight="1">
      <c r="A11" s="627">
        <v>3</v>
      </c>
      <c r="B11" s="639"/>
      <c r="C11" s="102" t="s">
        <v>135</v>
      </c>
      <c r="D11" s="113"/>
      <c r="E11" s="103" t="s">
        <v>136</v>
      </c>
      <c r="F11" s="113"/>
      <c r="G11" s="103" t="s">
        <v>141</v>
      </c>
      <c r="H11" s="113"/>
      <c r="I11" s="103" t="s">
        <v>142</v>
      </c>
      <c r="J11" s="640"/>
      <c r="K11" s="629" t="s">
        <v>139</v>
      </c>
      <c r="L11" s="102" t="s">
        <v>135</v>
      </c>
      <c r="M11" s="113"/>
      <c r="N11" s="103" t="s">
        <v>136</v>
      </c>
      <c r="O11" s="113"/>
      <c r="P11" s="103" t="s">
        <v>141</v>
      </c>
      <c r="Q11" s="113"/>
      <c r="R11" s="103" t="s">
        <v>142</v>
      </c>
      <c r="S11" s="640"/>
      <c r="T11" s="629" t="s">
        <v>139</v>
      </c>
      <c r="U11" s="644">
        <v>16000</v>
      </c>
      <c r="V11" s="646"/>
      <c r="W11" s="648">
        <f>S11</f>
        <v>0</v>
      </c>
      <c r="X11" s="650">
        <f>MIN(U11:V11)*W11</f>
        <v>0</v>
      </c>
      <c r="Y11" s="652">
        <v>10000</v>
      </c>
      <c r="Z11" s="638">
        <f>J11+S11</f>
        <v>0</v>
      </c>
      <c r="AA11" s="642"/>
      <c r="AB11" s="650">
        <f>X11+AA11</f>
        <v>0</v>
      </c>
    </row>
    <row r="12" spans="1:28" ht="24.95" customHeight="1">
      <c r="A12" s="630"/>
      <c r="B12" s="639"/>
      <c r="C12" s="104" t="s">
        <v>140</v>
      </c>
      <c r="D12" s="114"/>
      <c r="E12" s="105" t="s">
        <v>136</v>
      </c>
      <c r="F12" s="114"/>
      <c r="G12" s="105" t="s">
        <v>141</v>
      </c>
      <c r="H12" s="114"/>
      <c r="I12" s="105" t="s">
        <v>142</v>
      </c>
      <c r="J12" s="641"/>
      <c r="K12" s="632"/>
      <c r="L12" s="104" t="s">
        <v>140</v>
      </c>
      <c r="M12" s="114"/>
      <c r="N12" s="105" t="s">
        <v>136</v>
      </c>
      <c r="O12" s="114"/>
      <c r="P12" s="105" t="s">
        <v>141</v>
      </c>
      <c r="Q12" s="114"/>
      <c r="R12" s="105" t="s">
        <v>142</v>
      </c>
      <c r="S12" s="641"/>
      <c r="T12" s="632"/>
      <c r="U12" s="645"/>
      <c r="V12" s="647"/>
      <c r="W12" s="649"/>
      <c r="X12" s="651"/>
      <c r="Y12" s="652"/>
      <c r="Z12" s="638"/>
      <c r="AA12" s="643"/>
      <c r="AB12" s="651"/>
    </row>
    <row r="13" spans="1:28" ht="24.75" customHeight="1">
      <c r="A13" s="653"/>
      <c r="B13" s="653"/>
      <c r="C13" s="106"/>
      <c r="D13" s="107"/>
      <c r="E13" s="108"/>
      <c r="F13" s="107"/>
      <c r="G13" s="108"/>
      <c r="H13" s="107"/>
      <c r="I13" s="108"/>
      <c r="J13" s="107"/>
      <c r="K13" s="107"/>
      <c r="L13" s="106"/>
      <c r="M13" s="107"/>
      <c r="N13" s="108"/>
      <c r="O13" s="107"/>
      <c r="P13" s="108"/>
      <c r="Q13" s="107"/>
      <c r="R13" s="108"/>
      <c r="S13" s="627" t="s">
        <v>143</v>
      </c>
      <c r="T13" s="629"/>
      <c r="U13" s="654"/>
      <c r="V13" s="654"/>
      <c r="W13" s="654"/>
      <c r="X13" s="650">
        <f>SUM(X7:X12)</f>
        <v>0</v>
      </c>
      <c r="Y13" s="656"/>
      <c r="Z13" s="657"/>
      <c r="AA13" s="650">
        <f>SUM(AA7:AA12)</f>
        <v>0</v>
      </c>
      <c r="AB13" s="650">
        <f>X13+AA13</f>
        <v>0</v>
      </c>
    </row>
    <row r="14" spans="1:28" ht="24.95" customHeight="1">
      <c r="A14" s="653"/>
      <c r="B14" s="653"/>
      <c r="C14" s="106"/>
      <c r="D14" s="107"/>
      <c r="E14" s="108"/>
      <c r="F14" s="107"/>
      <c r="G14" s="108"/>
      <c r="H14" s="107"/>
      <c r="I14" s="108"/>
      <c r="J14" s="107"/>
      <c r="K14" s="107"/>
      <c r="L14" s="106"/>
      <c r="M14" s="107"/>
      <c r="N14" s="108"/>
      <c r="O14" s="107"/>
      <c r="P14" s="108"/>
      <c r="Q14" s="107"/>
      <c r="R14" s="108"/>
      <c r="S14" s="630"/>
      <c r="T14" s="632"/>
      <c r="U14" s="655"/>
      <c r="V14" s="655"/>
      <c r="W14" s="655"/>
      <c r="X14" s="651"/>
      <c r="Y14" s="656"/>
      <c r="Z14" s="657"/>
      <c r="AA14" s="651"/>
      <c r="AB14" s="651"/>
    </row>
    <row r="15" spans="1:28" ht="24.95" customHeight="1">
      <c r="A15" s="97" t="s">
        <v>146</v>
      </c>
      <c r="B15" s="107" t="s">
        <v>144</v>
      </c>
      <c r="C15" s="107"/>
    </row>
    <row r="16" spans="1:28" ht="24.95" customHeight="1">
      <c r="A16" s="97" t="s">
        <v>146</v>
      </c>
      <c r="B16" s="107" t="s">
        <v>155</v>
      </c>
    </row>
    <row r="17" spans="6:6" ht="24.95" customHeight="1"/>
    <row r="18" spans="6:6" ht="24.95" customHeight="1"/>
    <row r="19" spans="6:6" ht="24.95" customHeight="1"/>
    <row r="20" spans="6:6" ht="24.95" customHeight="1"/>
    <row r="21" spans="6:6" ht="24.95" customHeight="1"/>
    <row r="22" spans="6:6" ht="24.95" customHeight="1">
      <c r="F22" s="107"/>
    </row>
    <row r="23" spans="6:6" ht="24.95" customHeight="1">
      <c r="F23" s="107"/>
    </row>
    <row r="24" spans="6:6" ht="24.95" customHeight="1"/>
    <row r="25" spans="6:6" ht="24.95" customHeight="1"/>
    <row r="26" spans="6:6" ht="24.95" customHeight="1"/>
    <row r="27" spans="6:6" ht="24.95" customHeight="1"/>
    <row r="28" spans="6:6" ht="24.95" customHeight="1"/>
    <row r="29" spans="6:6" ht="24.95" customHeight="1"/>
    <row r="30" spans="6:6" ht="24.95" customHeight="1"/>
  </sheetData>
  <mergeCells count="59">
    <mergeCell ref="AB5:AB6"/>
    <mergeCell ref="AB7:AB8"/>
    <mergeCell ref="AB9:AB10"/>
    <mergeCell ref="AB11:AB12"/>
    <mergeCell ref="AB13:AB14"/>
    <mergeCell ref="AA13:AA14"/>
    <mergeCell ref="AA11:AA12"/>
    <mergeCell ref="A13:A14"/>
    <mergeCell ref="B13:B14"/>
    <mergeCell ref="S13:T14"/>
    <mergeCell ref="U13:U14"/>
    <mergeCell ref="V13:V14"/>
    <mergeCell ref="W13:W14"/>
    <mergeCell ref="X13:X14"/>
    <mergeCell ref="Y13:Y14"/>
    <mergeCell ref="Z13:Z14"/>
    <mergeCell ref="U11:U12"/>
    <mergeCell ref="V11:V12"/>
    <mergeCell ref="W11:W12"/>
    <mergeCell ref="X11:X12"/>
    <mergeCell ref="Y11:Y12"/>
    <mergeCell ref="Z11:Z12"/>
    <mergeCell ref="X9:X10"/>
    <mergeCell ref="Y9:Y10"/>
    <mergeCell ref="Z9:Z10"/>
    <mergeCell ref="AA9:AA10"/>
    <mergeCell ref="A11:A12"/>
    <mergeCell ref="B11:B12"/>
    <mergeCell ref="J11:J12"/>
    <mergeCell ref="K11:K12"/>
    <mergeCell ref="S11:S12"/>
    <mergeCell ref="T11:T12"/>
    <mergeCell ref="AA7:AA8"/>
    <mergeCell ref="A9:A10"/>
    <mergeCell ref="B9:B10"/>
    <mergeCell ref="J9:J10"/>
    <mergeCell ref="K9:K10"/>
    <mergeCell ref="S9:S10"/>
    <mergeCell ref="T9:T10"/>
    <mergeCell ref="U9:U10"/>
    <mergeCell ref="V9:V10"/>
    <mergeCell ref="W9:W10"/>
    <mergeCell ref="U7:U8"/>
    <mergeCell ref="V7:V8"/>
    <mergeCell ref="W7:W8"/>
    <mergeCell ref="X7:X8"/>
    <mergeCell ref="Y7:Y8"/>
    <mergeCell ref="Z7:Z8"/>
    <mergeCell ref="A7:A8"/>
    <mergeCell ref="B7:B8"/>
    <mergeCell ref="J7:J8"/>
    <mergeCell ref="K7:K8"/>
    <mergeCell ref="S7:S8"/>
    <mergeCell ref="T7:T8"/>
    <mergeCell ref="A5:A6"/>
    <mergeCell ref="C5:K6"/>
    <mergeCell ref="L5:T6"/>
    <mergeCell ref="U5:X5"/>
    <mergeCell ref="Y5:AA5"/>
  </mergeCells>
  <phoneticPr fontId="4"/>
  <pageMargins left="0.51181102362204722" right="0.51181102362204722" top="0.94488188976377963" bottom="0.35433070866141736" header="0.31496062992125984" footer="0.31496062992125984"/>
  <pageSetup paperSize="9" scale="68" orientation="landscape" cellComments="asDisplayed" r:id="rId1"/>
  <headerFooter>
    <oddHeader>&amp;C</oddHeader>
  </headerFooter>
  <colBreaks count="1" manualBreakCount="1">
    <brk id="2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3"/>
  <sheetViews>
    <sheetView zoomScale="140" zoomScaleNormal="140" workbookViewId="0">
      <selection activeCell="C3" sqref="C3"/>
    </sheetView>
  </sheetViews>
  <sheetFormatPr defaultRowHeight="13.5"/>
  <cols>
    <col min="1" max="1" width="49.125" bestFit="1" customWidth="1"/>
    <col min="2" max="2" width="9.125" customWidth="1"/>
  </cols>
  <sheetData>
    <row r="1" spans="1:8">
      <c r="B1" s="39" t="s">
        <v>75</v>
      </c>
      <c r="C1" s="39" t="s">
        <v>76</v>
      </c>
      <c r="D1" s="39" t="s">
        <v>68</v>
      </c>
      <c r="E1" s="39" t="s">
        <v>77</v>
      </c>
      <c r="F1" s="39" t="s">
        <v>78</v>
      </c>
    </row>
    <row r="2" spans="1:8">
      <c r="A2" t="s">
        <v>52</v>
      </c>
      <c r="B2" s="38">
        <v>537</v>
      </c>
      <c r="C2" s="38">
        <f t="shared" ref="C2:C9" si="0">E2*2</f>
        <v>1074</v>
      </c>
      <c r="D2" s="38">
        <v>268</v>
      </c>
      <c r="E2" s="38">
        <v>537</v>
      </c>
      <c r="F2" s="38">
        <v>268</v>
      </c>
      <c r="G2" t="s">
        <v>58</v>
      </c>
      <c r="H2" s="38"/>
    </row>
    <row r="3" spans="1:8">
      <c r="A3" t="s">
        <v>53</v>
      </c>
      <c r="B3" s="38">
        <v>684</v>
      </c>
      <c r="C3" s="38">
        <f t="shared" si="0"/>
        <v>1368</v>
      </c>
      <c r="D3" s="38">
        <v>342</v>
      </c>
      <c r="E3" s="38">
        <v>684</v>
      </c>
      <c r="F3" s="38">
        <v>342</v>
      </c>
      <c r="G3" t="s">
        <v>58</v>
      </c>
      <c r="H3" s="38"/>
    </row>
    <row r="4" spans="1:8">
      <c r="A4" t="s">
        <v>54</v>
      </c>
      <c r="B4" s="38">
        <v>889</v>
      </c>
      <c r="C4" s="38">
        <f t="shared" si="0"/>
        <v>1778</v>
      </c>
      <c r="D4" s="38">
        <v>445</v>
      </c>
      <c r="E4" s="38">
        <v>889</v>
      </c>
      <c r="F4" s="38">
        <v>445</v>
      </c>
      <c r="G4" t="s">
        <v>58</v>
      </c>
      <c r="H4" s="38"/>
    </row>
    <row r="5" spans="1:8">
      <c r="A5" s="4" t="s">
        <v>88</v>
      </c>
      <c r="B5" s="38">
        <v>231</v>
      </c>
      <c r="C5" s="38">
        <f t="shared" si="0"/>
        <v>462</v>
      </c>
      <c r="D5" s="38">
        <v>115</v>
      </c>
      <c r="E5" s="38">
        <v>231</v>
      </c>
      <c r="F5" s="38">
        <v>115</v>
      </c>
      <c r="G5" t="s">
        <v>58</v>
      </c>
      <c r="H5" s="38"/>
    </row>
    <row r="6" spans="1:8">
      <c r="A6" t="s">
        <v>14</v>
      </c>
      <c r="B6" s="38">
        <v>226</v>
      </c>
      <c r="C6" s="38">
        <f t="shared" si="0"/>
        <v>452</v>
      </c>
      <c r="D6" s="38">
        <v>113</v>
      </c>
      <c r="E6" s="38">
        <v>226</v>
      </c>
      <c r="F6" s="38">
        <v>113</v>
      </c>
      <c r="G6" t="s">
        <v>58</v>
      </c>
      <c r="H6" s="38"/>
    </row>
    <row r="7" spans="1:8">
      <c r="A7" t="s">
        <v>55</v>
      </c>
      <c r="B7" s="38">
        <v>564</v>
      </c>
      <c r="C7" s="38">
        <f t="shared" si="0"/>
        <v>1128</v>
      </c>
      <c r="D7" s="38">
        <v>282</v>
      </c>
      <c r="E7" s="38">
        <v>564</v>
      </c>
      <c r="F7" s="38">
        <v>282</v>
      </c>
      <c r="G7" t="s">
        <v>58</v>
      </c>
      <c r="H7" s="38"/>
    </row>
    <row r="8" spans="1:8">
      <c r="A8" t="s">
        <v>56</v>
      </c>
      <c r="B8" s="38">
        <v>710</v>
      </c>
      <c r="C8" s="38">
        <f t="shared" si="0"/>
        <v>1420</v>
      </c>
      <c r="D8" s="38">
        <v>355</v>
      </c>
      <c r="E8" s="38">
        <v>710</v>
      </c>
      <c r="F8" s="38">
        <v>355</v>
      </c>
      <c r="G8" t="s">
        <v>58</v>
      </c>
      <c r="H8" s="38"/>
    </row>
    <row r="9" spans="1:8">
      <c r="A9" t="s">
        <v>57</v>
      </c>
      <c r="B9" s="38">
        <v>1133</v>
      </c>
      <c r="C9" s="38">
        <f t="shared" si="0"/>
        <v>2266</v>
      </c>
      <c r="D9" s="38">
        <v>567</v>
      </c>
      <c r="E9" s="38">
        <v>1133</v>
      </c>
      <c r="F9" s="38">
        <v>567</v>
      </c>
      <c r="G9" t="s">
        <v>58</v>
      </c>
      <c r="H9" s="38"/>
    </row>
    <row r="10" spans="1:8">
      <c r="A10" t="s">
        <v>51</v>
      </c>
      <c r="B10" s="38">
        <f>E10*'★事業所・施設別個表（別紙３）'!$AG$5</f>
        <v>0</v>
      </c>
      <c r="C10" s="38">
        <f t="shared" ref="C10:C18" si="1">B10</f>
        <v>0</v>
      </c>
      <c r="D10" s="38">
        <f>F10*'★事業所・施設別個表（別紙３）'!$AG$5</f>
        <v>0</v>
      </c>
      <c r="E10" s="38">
        <v>27</v>
      </c>
      <c r="F10" s="38">
        <v>13</v>
      </c>
      <c r="G10" t="s">
        <v>59</v>
      </c>
      <c r="H10" s="38"/>
    </row>
    <row r="11" spans="1:8">
      <c r="A11" t="s">
        <v>33</v>
      </c>
      <c r="B11" s="38">
        <f>E11*'★事業所・施設別個表（別紙３）'!$AG$5</f>
        <v>0</v>
      </c>
      <c r="C11" s="38">
        <f t="shared" si="1"/>
        <v>0</v>
      </c>
      <c r="D11" s="38">
        <f>F11*'★事業所・施設別個表（別紙３）'!$AG$5</f>
        <v>0</v>
      </c>
      <c r="E11" s="38">
        <v>27</v>
      </c>
      <c r="F11" s="38">
        <v>13</v>
      </c>
      <c r="G11" t="s">
        <v>59</v>
      </c>
      <c r="H11" s="38"/>
    </row>
    <row r="12" spans="1:8">
      <c r="A12" t="s">
        <v>15</v>
      </c>
      <c r="B12" s="38">
        <v>320</v>
      </c>
      <c r="C12" s="38">
        <f t="shared" si="1"/>
        <v>320</v>
      </c>
      <c r="D12" s="38">
        <v>160</v>
      </c>
      <c r="E12" s="38">
        <v>320</v>
      </c>
      <c r="F12" s="38">
        <v>160</v>
      </c>
      <c r="G12" t="s">
        <v>58</v>
      </c>
      <c r="H12" s="38"/>
    </row>
    <row r="13" spans="1:8">
      <c r="A13" t="s">
        <v>16</v>
      </c>
      <c r="B13" s="38">
        <v>339</v>
      </c>
      <c r="C13" s="38">
        <f t="shared" si="1"/>
        <v>339</v>
      </c>
      <c r="D13" s="38">
        <v>169</v>
      </c>
      <c r="E13" s="38">
        <v>339</v>
      </c>
      <c r="F13" s="38">
        <v>169</v>
      </c>
      <c r="G13" t="s">
        <v>58</v>
      </c>
      <c r="H13" s="38"/>
    </row>
    <row r="14" spans="1:8">
      <c r="A14" t="s">
        <v>17</v>
      </c>
      <c r="B14" s="38">
        <v>311</v>
      </c>
      <c r="C14" s="38">
        <f t="shared" si="1"/>
        <v>311</v>
      </c>
      <c r="D14" s="38">
        <v>156</v>
      </c>
      <c r="E14" s="38">
        <v>311</v>
      </c>
      <c r="F14" s="38">
        <v>156</v>
      </c>
      <c r="G14" t="s">
        <v>58</v>
      </c>
      <c r="H14" s="38"/>
    </row>
    <row r="15" spans="1:8">
      <c r="A15" t="s">
        <v>18</v>
      </c>
      <c r="B15" s="38">
        <v>137</v>
      </c>
      <c r="C15" s="38">
        <f t="shared" si="1"/>
        <v>137</v>
      </c>
      <c r="D15" s="38">
        <v>68</v>
      </c>
      <c r="E15" s="38">
        <v>137</v>
      </c>
      <c r="F15" s="38">
        <v>68</v>
      </c>
      <c r="G15" t="s">
        <v>58</v>
      </c>
      <c r="H15" s="38"/>
    </row>
    <row r="16" spans="1:8">
      <c r="A16" t="s">
        <v>19</v>
      </c>
      <c r="B16" s="38">
        <v>508</v>
      </c>
      <c r="C16" s="38">
        <f t="shared" si="1"/>
        <v>508</v>
      </c>
      <c r="D16" s="38">
        <v>254</v>
      </c>
      <c r="E16" s="38">
        <v>508</v>
      </c>
      <c r="F16" s="38">
        <v>254</v>
      </c>
      <c r="G16" t="s">
        <v>58</v>
      </c>
      <c r="H16" s="38"/>
    </row>
    <row r="17" spans="1:8">
      <c r="A17" t="s">
        <v>20</v>
      </c>
      <c r="B17" s="38">
        <v>204</v>
      </c>
      <c r="C17" s="38">
        <f t="shared" si="1"/>
        <v>204</v>
      </c>
      <c r="D17" s="38">
        <v>102</v>
      </c>
      <c r="E17" s="38">
        <v>204</v>
      </c>
      <c r="F17" s="38">
        <v>102</v>
      </c>
      <c r="G17" t="s">
        <v>58</v>
      </c>
      <c r="H17" s="38"/>
    </row>
    <row r="18" spans="1:8">
      <c r="A18" t="s">
        <v>21</v>
      </c>
      <c r="B18" s="38">
        <v>148</v>
      </c>
      <c r="C18" s="38">
        <f t="shared" si="1"/>
        <v>148</v>
      </c>
      <c r="D18" s="38">
        <v>74</v>
      </c>
      <c r="E18" s="38">
        <v>148</v>
      </c>
      <c r="F18" s="38">
        <v>74</v>
      </c>
      <c r="G18" t="s">
        <v>58</v>
      </c>
      <c r="H18" s="38"/>
    </row>
    <row r="19" spans="1:8">
      <c r="A19" t="s">
        <v>22</v>
      </c>
      <c r="B19" s="38"/>
      <c r="C19" s="38"/>
      <c r="D19" s="38">
        <v>282</v>
      </c>
      <c r="E19" s="38"/>
      <c r="F19" s="38">
        <v>282</v>
      </c>
      <c r="G19" t="s">
        <v>58</v>
      </c>
      <c r="H19" s="38"/>
    </row>
    <row r="20" spans="1:8">
      <c r="A20" s="86" t="s">
        <v>117</v>
      </c>
      <c r="B20" s="38">
        <v>33</v>
      </c>
      <c r="C20" s="38">
        <f t="shared" ref="C20:C36" si="2">B20</f>
        <v>33</v>
      </c>
      <c r="D20" s="38">
        <v>16</v>
      </c>
      <c r="E20" s="38">
        <v>33</v>
      </c>
      <c r="F20" s="38">
        <v>16</v>
      </c>
      <c r="G20" t="s">
        <v>58</v>
      </c>
      <c r="H20" s="38"/>
    </row>
    <row r="21" spans="1:8">
      <c r="A21" t="s">
        <v>23</v>
      </c>
      <c r="B21" s="38">
        <v>475</v>
      </c>
      <c r="C21" s="38">
        <f t="shared" si="2"/>
        <v>475</v>
      </c>
      <c r="D21" s="38">
        <v>237</v>
      </c>
      <c r="E21" s="38">
        <v>475</v>
      </c>
      <c r="F21" s="38">
        <v>237</v>
      </c>
      <c r="G21" t="s">
        <v>58</v>
      </c>
      <c r="H21" s="38"/>
    </row>
    <row r="22" spans="1:8">
      <c r="A22" t="s">
        <v>24</v>
      </c>
      <c r="B22" s="38">
        <v>638</v>
      </c>
      <c r="C22" s="38">
        <v>638</v>
      </c>
      <c r="D22" s="38">
        <v>319</v>
      </c>
      <c r="E22" s="38">
        <v>638</v>
      </c>
      <c r="F22" s="38">
        <v>319</v>
      </c>
      <c r="G22" t="s">
        <v>58</v>
      </c>
      <c r="H22" s="38"/>
    </row>
    <row r="23" spans="1:8">
      <c r="A23" t="s">
        <v>25</v>
      </c>
      <c r="B23" s="38">
        <f>E23*'★事業所・施設別個表（別紙３）'!$AG$5</f>
        <v>0</v>
      </c>
      <c r="C23" s="38">
        <f t="shared" si="2"/>
        <v>0</v>
      </c>
      <c r="D23" s="38">
        <f>F23*'★事業所・施設別個表（別紙３）'!$AG$5</f>
        <v>0</v>
      </c>
      <c r="E23" s="38">
        <v>38</v>
      </c>
      <c r="F23" s="38">
        <v>19</v>
      </c>
      <c r="G23" t="s">
        <v>59</v>
      </c>
      <c r="H23" s="38"/>
    </row>
    <row r="24" spans="1:8">
      <c r="A24" t="s">
        <v>26</v>
      </c>
      <c r="B24" s="38">
        <f>E24*'★事業所・施設別個表（別紙３）'!$AG$5</f>
        <v>0</v>
      </c>
      <c r="C24" s="38">
        <f t="shared" si="2"/>
        <v>0</v>
      </c>
      <c r="D24" s="38">
        <f>F24*'★事業所・施設別個表（別紙３）'!$AG$5</f>
        <v>0</v>
      </c>
      <c r="E24" s="38">
        <v>40</v>
      </c>
      <c r="F24" s="38">
        <v>20</v>
      </c>
      <c r="G24" t="s">
        <v>59</v>
      </c>
      <c r="H24" s="38"/>
    </row>
    <row r="25" spans="1:8">
      <c r="A25" t="s">
        <v>27</v>
      </c>
      <c r="B25" s="38">
        <f>E25*'★事業所・施設別個表（別紙３）'!$AG$5</f>
        <v>0</v>
      </c>
      <c r="C25" s="38">
        <f t="shared" si="2"/>
        <v>0</v>
      </c>
      <c r="D25" s="38">
        <f>F25*'★事業所・施設別個表（別紙３）'!$AG$5</f>
        <v>0</v>
      </c>
      <c r="E25" s="38">
        <v>38</v>
      </c>
      <c r="F25" s="38">
        <v>19</v>
      </c>
      <c r="G25" t="s">
        <v>59</v>
      </c>
      <c r="H25" s="38"/>
    </row>
    <row r="26" spans="1:8">
      <c r="A26" t="s">
        <v>28</v>
      </c>
      <c r="B26" s="38">
        <f>E26*'★事業所・施設別個表（別紙３）'!$AG$5</f>
        <v>0</v>
      </c>
      <c r="C26" s="38">
        <f t="shared" si="2"/>
        <v>0</v>
      </c>
      <c r="D26" s="38">
        <f>F26*'★事業所・施設別個表（別紙３）'!$AG$5</f>
        <v>0</v>
      </c>
      <c r="E26" s="38">
        <v>48</v>
      </c>
      <c r="F26" s="38">
        <v>24</v>
      </c>
      <c r="G26" t="s">
        <v>59</v>
      </c>
      <c r="H26" s="38"/>
    </row>
    <row r="27" spans="1:8">
      <c r="A27" t="s">
        <v>29</v>
      </c>
      <c r="B27" s="38">
        <f>E27*'★事業所・施設別個表（別紙３）'!$AG$5</f>
        <v>0</v>
      </c>
      <c r="C27" s="38">
        <f t="shared" si="2"/>
        <v>0</v>
      </c>
      <c r="D27" s="38">
        <f>F27*'★事業所・施設別個表（別紙３）'!$AG$5</f>
        <v>0</v>
      </c>
      <c r="E27" s="38">
        <v>43</v>
      </c>
      <c r="F27" s="38">
        <v>21</v>
      </c>
      <c r="G27" t="s">
        <v>59</v>
      </c>
      <c r="H27" s="38"/>
    </row>
    <row r="28" spans="1:8">
      <c r="A28" t="s">
        <v>30</v>
      </c>
      <c r="B28" s="38">
        <f>E28*'★事業所・施設別個表（別紙３）'!$AG$5</f>
        <v>0</v>
      </c>
      <c r="C28" s="38">
        <f t="shared" si="2"/>
        <v>0</v>
      </c>
      <c r="D28" s="38">
        <f>F28*'★事業所・施設別個表（別紙３）'!$AG$5</f>
        <v>0</v>
      </c>
      <c r="E28" s="38">
        <v>36</v>
      </c>
      <c r="F28" s="38">
        <v>18</v>
      </c>
      <c r="G28" t="s">
        <v>59</v>
      </c>
      <c r="H28" s="38"/>
    </row>
    <row r="29" spans="1:8">
      <c r="A29" t="s">
        <v>60</v>
      </c>
      <c r="B29" s="38">
        <f>E29*'★事業所・施設別個表（別紙３）'!$AG$5</f>
        <v>0</v>
      </c>
      <c r="C29" s="38">
        <f t="shared" si="2"/>
        <v>0</v>
      </c>
      <c r="D29" s="38">
        <f>F29*'★事業所・施設別個表（別紙３）'!$AG$5</f>
        <v>0</v>
      </c>
      <c r="E29" s="38">
        <v>37</v>
      </c>
      <c r="F29" s="38">
        <v>19</v>
      </c>
      <c r="G29" t="s">
        <v>59</v>
      </c>
      <c r="H29" s="38"/>
    </row>
    <row r="30" spans="1:8">
      <c r="A30" t="s">
        <v>61</v>
      </c>
      <c r="B30" s="38">
        <f>E30*'★事業所・施設別個表（別紙３）'!$AG$5</f>
        <v>0</v>
      </c>
      <c r="C30" s="38">
        <f t="shared" si="2"/>
        <v>0</v>
      </c>
      <c r="D30" s="38">
        <f>F30*'★事業所・施設別個表（別紙３）'!$AG$5</f>
        <v>0</v>
      </c>
      <c r="E30" s="38">
        <v>35</v>
      </c>
      <c r="F30" s="38">
        <v>18</v>
      </c>
      <c r="G30" t="s">
        <v>59</v>
      </c>
      <c r="H30" s="38"/>
    </row>
    <row r="31" spans="1:8">
      <c r="A31" t="s">
        <v>62</v>
      </c>
      <c r="B31" s="38">
        <f>E31*'★事業所・施設別個表（別紙３）'!$AG$5</f>
        <v>0</v>
      </c>
      <c r="C31" s="38">
        <f t="shared" si="2"/>
        <v>0</v>
      </c>
      <c r="D31" s="38">
        <f>F31*'★事業所・施設別個表（別紙３）'!$AG$5</f>
        <v>0</v>
      </c>
      <c r="E31" s="38">
        <v>37</v>
      </c>
      <c r="F31" s="38">
        <v>19</v>
      </c>
      <c r="G31" t="s">
        <v>59</v>
      </c>
      <c r="H31" s="38"/>
    </row>
    <row r="32" spans="1:8">
      <c r="A32" t="s">
        <v>63</v>
      </c>
      <c r="B32" s="38">
        <f>E32*'★事業所・施設別個表（別紙３）'!$AG$5</f>
        <v>0</v>
      </c>
      <c r="C32" s="38">
        <f t="shared" si="2"/>
        <v>0</v>
      </c>
      <c r="D32" s="38">
        <f>F32*'★事業所・施設別個表（別紙３）'!$AG$5</f>
        <v>0</v>
      </c>
      <c r="E32" s="38">
        <v>35</v>
      </c>
      <c r="F32" s="38">
        <v>18</v>
      </c>
      <c r="G32" t="s">
        <v>59</v>
      </c>
      <c r="H32" s="38"/>
    </row>
    <row r="33" spans="1:12">
      <c r="A33" t="s">
        <v>64</v>
      </c>
      <c r="B33" s="38">
        <f>E33*'★事業所・施設別個表（別紙３）'!$AG$5</f>
        <v>0</v>
      </c>
      <c r="C33" s="38">
        <f t="shared" si="2"/>
        <v>0</v>
      </c>
      <c r="D33" s="38">
        <f>F33*'★事業所・施設別個表（別紙３）'!$AG$5</f>
        <v>0</v>
      </c>
      <c r="E33" s="38">
        <v>37</v>
      </c>
      <c r="F33" s="38">
        <v>19</v>
      </c>
      <c r="G33" t="s">
        <v>59</v>
      </c>
      <c r="H33" s="38"/>
    </row>
    <row r="34" spans="1:12">
      <c r="A34" t="s">
        <v>65</v>
      </c>
      <c r="B34" s="38">
        <f>E34*'★事業所・施設別個表（別紙３）'!$AG$5</f>
        <v>0</v>
      </c>
      <c r="C34" s="38">
        <f t="shared" si="2"/>
        <v>0</v>
      </c>
      <c r="D34" s="38">
        <f>F34*'★事業所・施設別個表（別紙３）'!$AG$5</f>
        <v>0</v>
      </c>
      <c r="E34" s="38">
        <v>35</v>
      </c>
      <c r="F34" s="38">
        <v>18</v>
      </c>
      <c r="G34" t="s">
        <v>59</v>
      </c>
      <c r="H34" s="38"/>
    </row>
    <row r="35" spans="1:12">
      <c r="A35" t="s">
        <v>66</v>
      </c>
      <c r="B35" s="38">
        <f>E35*'★事業所・施設別個表（別紙３）'!$AG$5</f>
        <v>0</v>
      </c>
      <c r="C35" s="38">
        <f t="shared" si="2"/>
        <v>0</v>
      </c>
      <c r="D35" s="38">
        <f>F35*'★事業所・施設別個表（別紙３）'!$AG$5</f>
        <v>0</v>
      </c>
      <c r="E35" s="38">
        <v>37</v>
      </c>
      <c r="F35" s="38">
        <v>19</v>
      </c>
      <c r="G35" t="s">
        <v>59</v>
      </c>
      <c r="H35" s="38"/>
    </row>
    <row r="36" spans="1:12">
      <c r="A36" t="s">
        <v>67</v>
      </c>
      <c r="B36" s="38">
        <f>E36*'★事業所・施設別個表（別紙３）'!$AG$5</f>
        <v>0</v>
      </c>
      <c r="C36" s="38">
        <f t="shared" si="2"/>
        <v>0</v>
      </c>
      <c r="D36" s="38">
        <f>F36*'★事業所・施設別個表（別紙３）'!$AG$5</f>
        <v>0</v>
      </c>
      <c r="E36" s="38">
        <v>35</v>
      </c>
      <c r="F36" s="38">
        <v>18</v>
      </c>
      <c r="G36" t="s">
        <v>59</v>
      </c>
      <c r="H36" s="38"/>
    </row>
    <row r="38" spans="1:12">
      <c r="A38" t="s">
        <v>69</v>
      </c>
      <c r="B38" s="40" t="s">
        <v>105</v>
      </c>
      <c r="C38" s="40"/>
      <c r="D38" s="40"/>
      <c r="E38" s="33"/>
      <c r="F38" s="33"/>
      <c r="G38" s="33"/>
      <c r="H38" s="43"/>
      <c r="L38" s="6"/>
    </row>
    <row r="39" spans="1:12">
      <c r="A39" t="s">
        <v>70</v>
      </c>
      <c r="B39" s="44">
        <f>IF('★事業所・施設別個表（別紙３）'!H14="④",4,)</f>
        <v>0</v>
      </c>
      <c r="C39" s="44" t="b">
        <v>0</v>
      </c>
      <c r="D39" s="44" t="b">
        <v>0</v>
      </c>
      <c r="E39" s="44" t="b">
        <v>0</v>
      </c>
      <c r="F39" s="44" t="b">
        <v>0</v>
      </c>
      <c r="G39" s="33">
        <f>COUNTIF(C39:F39,TRUE)</f>
        <v>0</v>
      </c>
      <c r="H39" s="43">
        <f>G39-B39</f>
        <v>0</v>
      </c>
    </row>
    <row r="40" spans="1:12">
      <c r="A40" t="s">
        <v>71</v>
      </c>
    </row>
    <row r="41" spans="1:12">
      <c r="A41" t="s">
        <v>72</v>
      </c>
    </row>
    <row r="43" spans="1:12">
      <c r="A43" s="87" t="s">
        <v>122</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★交付申請額総括表（別紙１）</vt:lpstr>
      <vt:lpstr>★申請額一覧 （別紙２）</vt:lpstr>
      <vt:lpstr>★事業所・施設別個表（別紙３）</vt:lpstr>
      <vt:lpstr>★別紙３の（別紙）積算内訳２</vt:lpstr>
      <vt:lpstr>計算用</vt:lpstr>
      <vt:lpstr>'★交付申請額総括表（別紙１）'!Print_Area</vt:lpstr>
      <vt:lpstr>'★事業所・施設別個表（別紙３）'!Print_Area</vt:lpstr>
      <vt:lpstr>'★申請額一覧 （別紙２）'!Print_Area</vt:lpstr>
      <vt:lpstr>'★別紙３の（別紙）積算内訳２'!Print_Area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榊　大裕</cp:lastModifiedBy>
  <cp:lastPrinted>2022-10-03T13:42:02Z</cp:lastPrinted>
  <dcterms:created xsi:type="dcterms:W3CDTF">2018-06-19T01:27:02Z</dcterms:created>
  <dcterms:modified xsi:type="dcterms:W3CDTF">2022-10-03T13:42:05Z</dcterms:modified>
</cp:coreProperties>
</file>